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AKCE\_TKB\_2026\GEUTEBRUCK\KONFIGURACE\TESTY\"/>
    </mc:Choice>
  </mc:AlternateContent>
  <xr:revisionPtr revIDLastSave="0" documentId="8_{E7790B44-BCCE-4576-90EA-DF9EC5909F2C}" xr6:coauthVersionLast="47" xr6:coauthVersionMax="47" xr10:uidLastSave="{00000000-0000-0000-0000-000000000000}"/>
  <bookViews>
    <workbookView xWindow="0" yWindow="-16365" windowWidth="29040" windowHeight="15720" xr2:uid="{00000000-000D-0000-FFFF-FFFF00000000}"/>
  </bookViews>
  <sheets>
    <sheet name="Cameras" sheetId="1" r:id="rId1"/>
    <sheet name="Servers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5" i="1" l="1"/>
  <c r="U6" i="1"/>
  <c r="U7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4" i="1"/>
  <c r="P5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" i="1"/>
  <c r="E41" i="1"/>
  <c r="O41" i="1" s="1"/>
  <c r="D41" i="1"/>
  <c r="S41" i="1" s="1"/>
  <c r="V40" i="1"/>
  <c r="O40" i="1"/>
  <c r="J40" i="1"/>
  <c r="E40" i="1"/>
  <c r="G40" i="1" s="1"/>
  <c r="D40" i="1"/>
  <c r="T40" i="1" s="1"/>
  <c r="M41" i="1" l="1"/>
  <c r="G41" i="1"/>
  <c r="J41" i="1"/>
  <c r="R41" i="1" s="1"/>
  <c r="N41" i="1"/>
  <c r="M40" i="1"/>
  <c r="N40" i="1"/>
  <c r="R40" i="1"/>
  <c r="T39" i="1" l="1"/>
  <c r="S39" i="1"/>
  <c r="R39" i="1"/>
  <c r="O39" i="1"/>
  <c r="N39" i="1"/>
  <c r="M39" i="1"/>
  <c r="E39" i="1"/>
  <c r="T38" i="1"/>
  <c r="S38" i="1"/>
  <c r="R38" i="1"/>
  <c r="O38" i="1"/>
  <c r="N38" i="1"/>
  <c r="M38" i="1"/>
  <c r="E38" i="1"/>
  <c r="J38" i="1" s="1"/>
  <c r="T37" i="1"/>
  <c r="S37" i="1"/>
  <c r="R37" i="1"/>
  <c r="O37" i="1"/>
  <c r="N37" i="1"/>
  <c r="M37" i="1"/>
  <c r="E37" i="1"/>
  <c r="G37" i="1" s="1"/>
  <c r="T36" i="1"/>
  <c r="S36" i="1"/>
  <c r="R36" i="1"/>
  <c r="O36" i="1"/>
  <c r="N36" i="1"/>
  <c r="M36" i="1"/>
  <c r="E36" i="1"/>
  <c r="J36" i="1" s="1"/>
  <c r="T35" i="1"/>
  <c r="S35" i="1"/>
  <c r="R35" i="1"/>
  <c r="O35" i="1"/>
  <c r="N35" i="1"/>
  <c r="M35" i="1"/>
  <c r="J35" i="1"/>
  <c r="E35" i="1"/>
  <c r="G35" i="1" s="1"/>
  <c r="T34" i="1"/>
  <c r="S34" i="1"/>
  <c r="R34" i="1"/>
  <c r="O34" i="1"/>
  <c r="N34" i="1"/>
  <c r="M34" i="1"/>
  <c r="E34" i="1"/>
  <c r="J34" i="1" s="1"/>
  <c r="T33" i="1"/>
  <c r="S33" i="1"/>
  <c r="R33" i="1"/>
  <c r="O33" i="1"/>
  <c r="N33" i="1"/>
  <c r="M33" i="1"/>
  <c r="E33" i="1"/>
  <c r="G33" i="1" s="1"/>
  <c r="T32" i="1"/>
  <c r="S32" i="1"/>
  <c r="R32" i="1"/>
  <c r="O32" i="1"/>
  <c r="N32" i="1"/>
  <c r="M32" i="1"/>
  <c r="E32" i="1"/>
  <c r="G32" i="1" s="1"/>
  <c r="T31" i="1"/>
  <c r="S31" i="1"/>
  <c r="R31" i="1"/>
  <c r="O31" i="1"/>
  <c r="N31" i="1"/>
  <c r="M31" i="1"/>
  <c r="E31" i="1"/>
  <c r="T30" i="1"/>
  <c r="S30" i="1"/>
  <c r="R30" i="1"/>
  <c r="O30" i="1"/>
  <c r="N30" i="1"/>
  <c r="M30" i="1"/>
  <c r="E30" i="1"/>
  <c r="J30" i="1" s="1"/>
  <c r="T29" i="1"/>
  <c r="S29" i="1"/>
  <c r="R29" i="1"/>
  <c r="O29" i="1"/>
  <c r="N29" i="1"/>
  <c r="M29" i="1"/>
  <c r="E29" i="1"/>
  <c r="G29" i="1" s="1"/>
  <c r="T28" i="1"/>
  <c r="S28" i="1"/>
  <c r="R28" i="1"/>
  <c r="O28" i="1"/>
  <c r="N28" i="1"/>
  <c r="M28" i="1"/>
  <c r="E28" i="1"/>
  <c r="G28" i="1" s="1"/>
  <c r="T27" i="1"/>
  <c r="S27" i="1"/>
  <c r="R27" i="1"/>
  <c r="O27" i="1"/>
  <c r="N27" i="1"/>
  <c r="M27" i="1"/>
  <c r="E27" i="1"/>
  <c r="G27" i="1" s="1"/>
  <c r="T26" i="1"/>
  <c r="S26" i="1"/>
  <c r="R26" i="1"/>
  <c r="O26" i="1"/>
  <c r="N26" i="1"/>
  <c r="M26" i="1"/>
  <c r="E26" i="1"/>
  <c r="J26" i="1" s="1"/>
  <c r="T25" i="1"/>
  <c r="S25" i="1"/>
  <c r="R25" i="1"/>
  <c r="O25" i="1"/>
  <c r="N25" i="1"/>
  <c r="M25" i="1"/>
  <c r="E25" i="1"/>
  <c r="J25" i="1" s="1"/>
  <c r="T24" i="1"/>
  <c r="S24" i="1"/>
  <c r="R24" i="1"/>
  <c r="O24" i="1"/>
  <c r="N24" i="1"/>
  <c r="M24" i="1"/>
  <c r="E24" i="1"/>
  <c r="J24" i="1" s="1"/>
  <c r="T23" i="1"/>
  <c r="S23" i="1"/>
  <c r="R23" i="1"/>
  <c r="O23" i="1"/>
  <c r="N23" i="1"/>
  <c r="M23" i="1"/>
  <c r="E23" i="1"/>
  <c r="T22" i="1"/>
  <c r="S22" i="1"/>
  <c r="R22" i="1"/>
  <c r="O22" i="1"/>
  <c r="N22" i="1"/>
  <c r="M22" i="1"/>
  <c r="E22" i="1"/>
  <c r="J22" i="1" s="1"/>
  <c r="T21" i="1"/>
  <c r="S21" i="1"/>
  <c r="O21" i="1"/>
  <c r="N21" i="1"/>
  <c r="M21" i="1"/>
  <c r="E21" i="1"/>
  <c r="R21" i="1" s="1"/>
  <c r="T20" i="1"/>
  <c r="S20" i="1"/>
  <c r="O20" i="1"/>
  <c r="N20" i="1"/>
  <c r="M20" i="1"/>
  <c r="E20" i="1"/>
  <c r="G20" i="1" s="1"/>
  <c r="T19" i="1"/>
  <c r="S19" i="1"/>
  <c r="O19" i="1"/>
  <c r="N19" i="1"/>
  <c r="M19" i="1"/>
  <c r="E19" i="1"/>
  <c r="J19" i="1" s="1"/>
  <c r="T18" i="1"/>
  <c r="S18" i="1"/>
  <c r="O18" i="1"/>
  <c r="N18" i="1"/>
  <c r="M18" i="1"/>
  <c r="E18" i="1"/>
  <c r="G18" i="1" s="1"/>
  <c r="T17" i="1"/>
  <c r="S17" i="1"/>
  <c r="O17" i="1"/>
  <c r="N17" i="1"/>
  <c r="M17" i="1"/>
  <c r="E17" i="1"/>
  <c r="J17" i="1" s="1"/>
  <c r="T16" i="1"/>
  <c r="S16" i="1"/>
  <c r="O16" i="1"/>
  <c r="N16" i="1"/>
  <c r="M16" i="1"/>
  <c r="E16" i="1"/>
  <c r="J16" i="1" s="1"/>
  <c r="T15" i="1"/>
  <c r="S15" i="1"/>
  <c r="O15" i="1"/>
  <c r="N15" i="1"/>
  <c r="M15" i="1"/>
  <c r="E15" i="1"/>
  <c r="R15" i="1" s="1"/>
  <c r="T14" i="1"/>
  <c r="S14" i="1"/>
  <c r="O14" i="1"/>
  <c r="N14" i="1"/>
  <c r="M14" i="1"/>
  <c r="E14" i="1"/>
  <c r="R14" i="1" s="1"/>
  <c r="T13" i="1"/>
  <c r="S13" i="1"/>
  <c r="O13" i="1"/>
  <c r="N13" i="1"/>
  <c r="M13" i="1"/>
  <c r="E13" i="1"/>
  <c r="R13" i="1" s="1"/>
  <c r="T12" i="1"/>
  <c r="S12" i="1"/>
  <c r="O12" i="1"/>
  <c r="N12" i="1"/>
  <c r="M12" i="1"/>
  <c r="E12" i="1"/>
  <c r="G12" i="1" s="1"/>
  <c r="T11" i="1"/>
  <c r="S11" i="1"/>
  <c r="O11" i="1"/>
  <c r="N11" i="1"/>
  <c r="M11" i="1"/>
  <c r="E11" i="1"/>
  <c r="J11" i="1" s="1"/>
  <c r="T10" i="1"/>
  <c r="S10" i="1"/>
  <c r="O10" i="1"/>
  <c r="N10" i="1"/>
  <c r="M10" i="1"/>
  <c r="E10" i="1"/>
  <c r="G10" i="1" s="1"/>
  <c r="T9" i="1"/>
  <c r="S9" i="1"/>
  <c r="O9" i="1"/>
  <c r="N9" i="1"/>
  <c r="M9" i="1"/>
  <c r="E9" i="1"/>
  <c r="J9" i="1" s="1"/>
  <c r="T8" i="1"/>
  <c r="S8" i="1"/>
  <c r="O8" i="1"/>
  <c r="N8" i="1"/>
  <c r="M8" i="1"/>
  <c r="E8" i="1"/>
  <c r="J8" i="1" s="1"/>
  <c r="T7" i="1"/>
  <c r="S7" i="1"/>
  <c r="O7" i="1"/>
  <c r="N7" i="1"/>
  <c r="M7" i="1"/>
  <c r="E7" i="1"/>
  <c r="R7" i="1" s="1"/>
  <c r="T6" i="1"/>
  <c r="S6" i="1"/>
  <c r="O6" i="1"/>
  <c r="N6" i="1"/>
  <c r="M6" i="1"/>
  <c r="E6" i="1"/>
  <c r="R6" i="1" s="1"/>
  <c r="T5" i="1"/>
  <c r="S5" i="1"/>
  <c r="O5" i="1"/>
  <c r="N5" i="1"/>
  <c r="M5" i="1"/>
  <c r="E5" i="1"/>
  <c r="R5" i="1" s="1"/>
  <c r="T4" i="1"/>
  <c r="S4" i="1"/>
  <c r="O4" i="1"/>
  <c r="N4" i="1"/>
  <c r="M4" i="1"/>
  <c r="E4" i="1"/>
  <c r="G4" i="1" s="1"/>
  <c r="R9" i="1" l="1"/>
  <c r="R8" i="1"/>
  <c r="R10" i="1"/>
  <c r="G25" i="1"/>
  <c r="J33" i="1"/>
  <c r="G34" i="1"/>
  <c r="G36" i="1"/>
  <c r="G5" i="1"/>
  <c r="G16" i="1"/>
  <c r="R19" i="1"/>
  <c r="G22" i="1"/>
  <c r="J5" i="1"/>
  <c r="R18" i="1"/>
  <c r="G38" i="1"/>
  <c r="R17" i="1"/>
  <c r="R11" i="1"/>
  <c r="R16" i="1"/>
  <c r="J29" i="1"/>
  <c r="G30" i="1"/>
  <c r="J4" i="1"/>
  <c r="J12" i="1"/>
  <c r="G13" i="1"/>
  <c r="G11" i="1"/>
  <c r="J13" i="1"/>
  <c r="J10" i="1"/>
  <c r="G8" i="1"/>
  <c r="G21" i="1"/>
  <c r="J18" i="1"/>
  <c r="G19" i="1"/>
  <c r="J20" i="1"/>
  <c r="J21" i="1"/>
  <c r="J28" i="1"/>
  <c r="J32" i="1"/>
  <c r="G24" i="1"/>
  <c r="G26" i="1"/>
  <c r="J27" i="1"/>
  <c r="J6" i="1"/>
  <c r="G7" i="1"/>
  <c r="J14" i="1"/>
  <c r="G15" i="1"/>
  <c r="G6" i="1"/>
  <c r="J7" i="1"/>
  <c r="J15" i="1"/>
  <c r="R4" i="1"/>
  <c r="G9" i="1"/>
  <c r="R12" i="1"/>
  <c r="G17" i="1"/>
  <c r="R20" i="1"/>
  <c r="G14" i="1"/>
  <c r="J23" i="1"/>
  <c r="G23" i="1"/>
  <c r="J31" i="1"/>
  <c r="G31" i="1"/>
  <c r="J39" i="1"/>
  <c r="G39" i="1"/>
  <c r="J37" i="1"/>
</calcChain>
</file>

<file path=xl/sharedStrings.xml><?xml version="1.0" encoding="utf-8"?>
<sst xmlns="http://schemas.openxmlformats.org/spreadsheetml/2006/main" count="667" uniqueCount="217">
  <si>
    <t>Input</t>
  </si>
  <si>
    <t>Output 1</t>
  </si>
  <si>
    <t>Output2</t>
  </si>
  <si>
    <t>Camera ID</t>
  </si>
  <si>
    <t>Server</t>
  </si>
  <si>
    <t>Server Type</t>
  </si>
  <si>
    <t>Caption</t>
  </si>
  <si>
    <t>Category</t>
  </si>
  <si>
    <t>Action</t>
  </si>
  <si>
    <t>VideoInput</t>
  </si>
  <si>
    <t>GeviScope alias</t>
  </si>
  <si>
    <t>PTZ head</t>
  </si>
  <si>
    <t>G-Core alias</t>
  </si>
  <si>
    <t>gscope-cdu-3</t>
  </si>
  <si>
    <t>G-Core</t>
  </si>
  <si>
    <t>Telemetry</t>
  </si>
  <si>
    <t>PanLeft</t>
  </si>
  <si>
    <t>GSC: Camera Control</t>
  </si>
  <si>
    <t>G-Core: Camera control</t>
  </si>
  <si>
    <t>PanRight</t>
  </si>
  <si>
    <t>PanStop</t>
  </si>
  <si>
    <t>TiltDown</t>
  </si>
  <si>
    <t>TiltUp</t>
  </si>
  <si>
    <t>TiltStop</t>
  </si>
  <si>
    <t>ZoomIn</t>
  </si>
  <si>
    <t>ZoomOut</t>
  </si>
  <si>
    <t>ZoomStop</t>
  </si>
  <si>
    <t>FocusFar</t>
  </si>
  <si>
    <t>FocusNear</t>
  </si>
  <si>
    <t>FocusStop</t>
  </si>
  <si>
    <t>DefaultPosCalUp</t>
  </si>
  <si>
    <t>DefaultPosClear</t>
  </si>
  <si>
    <t>DefaultPosSave</t>
  </si>
  <si>
    <t>IrisClose</t>
  </si>
  <si>
    <t>IrisOpen</t>
  </si>
  <si>
    <t>IrisStop</t>
  </si>
  <si>
    <t>gscope-cdu-1</t>
  </si>
  <si>
    <t>gscope-cdu-2</t>
  </si>
  <si>
    <t>GSCOPE-P6-9</t>
  </si>
  <si>
    <t>GSC - Praha 6 - 1</t>
  </si>
  <si>
    <t>GeViScope</t>
  </si>
  <si>
    <t>GSCOPE-DC5-1</t>
  </si>
  <si>
    <t>GSCOPE-PI-6-M</t>
  </si>
  <si>
    <t>GSC - Praha 6 - 2</t>
  </si>
  <si>
    <t>GSCOPE-DC5-8</t>
  </si>
  <si>
    <t>GSC - Praha 6 - 3</t>
  </si>
  <si>
    <t>GSC - Praha 6 - 8</t>
  </si>
  <si>
    <t>GSCOPE-PII-8</t>
  </si>
  <si>
    <t>GSCOPE-DC5-6</t>
  </si>
  <si>
    <t>GSC - Praha II - 1</t>
  </si>
  <si>
    <t>GSCOPE-PIV-11</t>
  </si>
  <si>
    <t>GSC - Praha II - 7</t>
  </si>
  <si>
    <t>GSC - Praha II - 4</t>
  </si>
  <si>
    <t>GSCOPE-DC5-2</t>
  </si>
  <si>
    <t>GSCOPE-DC5-5</t>
  </si>
  <si>
    <t>GSC - Praha III - 3</t>
  </si>
  <si>
    <t>GSCOPE-DC5-7</t>
  </si>
  <si>
    <t>GSC - Praha III - 5</t>
  </si>
  <si>
    <t>GSCOPE-PIII-13</t>
  </si>
  <si>
    <t>GSC - Praha III - 1</t>
  </si>
  <si>
    <t>GSC - Praha III - 8</t>
  </si>
  <si>
    <t>GSC - Praha III - 10</t>
  </si>
  <si>
    <t>GSC - Praha III - 11</t>
  </si>
  <si>
    <t>GST - CDU - 7</t>
  </si>
  <si>
    <t>GST - CDU - 13</t>
  </si>
  <si>
    <t>GST - CDU - 14</t>
  </si>
  <si>
    <t>GST - CDU - 11</t>
  </si>
  <si>
    <t>GST - CDU - 12</t>
  </si>
  <si>
    <t>GSCOPE-DC5-3</t>
  </si>
  <si>
    <t>GSCOPE-DC5-4</t>
  </si>
  <si>
    <t>GSC - Praha IV - 1</t>
  </si>
  <si>
    <t>GSC - Praha IV - 2</t>
  </si>
  <si>
    <t>GSC - Praha IV - 5</t>
  </si>
  <si>
    <t>GSC - Praha IV - 9</t>
  </si>
  <si>
    <t>GSC - UMR - 2</t>
  </si>
  <si>
    <t>TSK_OPD1_1</t>
  </si>
  <si>
    <t>GST-HDRU-1</t>
  </si>
  <si>
    <t>TSK_OPD1_2</t>
  </si>
  <si>
    <t>TSK_OPD1_3</t>
  </si>
  <si>
    <t>GST-HDRU-2</t>
  </si>
  <si>
    <t>TSK_OPD1_4</t>
  </si>
  <si>
    <t>GST-ODRU</t>
  </si>
  <si>
    <t>GST-SAT-2</t>
  </si>
  <si>
    <t>GCE-BL-TGC1B4</t>
  </si>
  <si>
    <t>GST-ATM</t>
  </si>
  <si>
    <t>GST-ZAT</t>
  </si>
  <si>
    <t>GST-TAT</t>
  </si>
  <si>
    <t>GCE-BL-TGC1A1</t>
  </si>
  <si>
    <t>GCE-BL-TGC1B3</t>
  </si>
  <si>
    <t>GCE-BL-TGC3A6</t>
  </si>
  <si>
    <t>GCE-BL-TGC3B9</t>
  </si>
  <si>
    <t>GCE-BL-TGC3A5</t>
  </si>
  <si>
    <t>GCE-BL-TGC1A2</t>
  </si>
  <si>
    <t>TSK_JS_I</t>
  </si>
  <si>
    <t>TSK_JS_III</t>
  </si>
  <si>
    <t>TSK_OPD4_3</t>
  </si>
  <si>
    <t>TSK_JS_V</t>
  </si>
  <si>
    <t>TSK_JS_VI</t>
  </si>
  <si>
    <t>TSK_OPD4_1</t>
  </si>
  <si>
    <t>TSK_OPD4_2</t>
  </si>
  <si>
    <t>TSK_JS_IV</t>
  </si>
  <si>
    <t>Hostname</t>
  </si>
  <si>
    <t>Typ</t>
  </si>
  <si>
    <t>IP server</t>
  </si>
  <si>
    <t>Username</t>
  </si>
  <si>
    <t>Password</t>
  </si>
  <si>
    <t>10.240.30.31</t>
  </si>
  <si>
    <t>sysadmin</t>
  </si>
  <si>
    <t>masterkey</t>
  </si>
  <si>
    <t>10.240.30.33</t>
  </si>
  <si>
    <t>10.240.30.34</t>
  </si>
  <si>
    <t>10.240.30.35</t>
  </si>
  <si>
    <t>10.240.30.36</t>
  </si>
  <si>
    <t>10.240.37.61</t>
  </si>
  <si>
    <t>10.240.37.62</t>
  </si>
  <si>
    <t>10.240.37.63</t>
  </si>
  <si>
    <t>10.240.37.64</t>
  </si>
  <si>
    <t>10.240.37.65</t>
  </si>
  <si>
    <t>10.240.37.66</t>
  </si>
  <si>
    <t>GCE-BL-TGC3A7</t>
  </si>
  <si>
    <t>10.240.37.67</t>
  </si>
  <si>
    <t>GCE-BL-TGC3A8</t>
  </si>
  <si>
    <t>10.240.37.68</t>
  </si>
  <si>
    <t>10.240.37.69</t>
  </si>
  <si>
    <t>GCE-BL-TGC3B10</t>
  </si>
  <si>
    <t>10.240.37.70</t>
  </si>
  <si>
    <t>GCE-BL-TGC3B11</t>
  </si>
  <si>
    <t>10.240.37.71</t>
  </si>
  <si>
    <t>GCE-BL-TGC3B12</t>
  </si>
  <si>
    <t>10.240.37.72</t>
  </si>
  <si>
    <t>GCE-BL-TGC1FR</t>
  </si>
  <si>
    <t>10.240.37.73</t>
  </si>
  <si>
    <t>GCE-BL-TGC3AFR</t>
  </si>
  <si>
    <t>10.240.37.74</t>
  </si>
  <si>
    <t>GCE-BL-TGC3BFR</t>
  </si>
  <si>
    <t>10.240.37.75</t>
  </si>
  <si>
    <t>10.240.140.21</t>
  </si>
  <si>
    <t>10.240.140.22</t>
  </si>
  <si>
    <t>10.240.140.23</t>
  </si>
  <si>
    <t>10.240.140.24</t>
  </si>
  <si>
    <t>10.240.140.25</t>
  </si>
  <si>
    <t>10.240.140.26</t>
  </si>
  <si>
    <t>10.240.140.27</t>
  </si>
  <si>
    <t>10.240.140.28</t>
  </si>
  <si>
    <t>G-SCOPE-PI-FLORENC</t>
  </si>
  <si>
    <t>10.240.1.33</t>
  </si>
  <si>
    <t>10.240.6.39</t>
  </si>
  <si>
    <t>10.240.2.38</t>
  </si>
  <si>
    <t>10.240.1.43</t>
  </si>
  <si>
    <t>10.240.3.43</t>
  </si>
  <si>
    <t>10.240.4.41</t>
  </si>
  <si>
    <t>GSC-HN-1</t>
  </si>
  <si>
    <t>10.240.1.31</t>
  </si>
  <si>
    <t>GSC-HN-2</t>
  </si>
  <si>
    <t>10.240.1.32</t>
  </si>
  <si>
    <t>10.240.6.31</t>
  </si>
  <si>
    <t>10.240.6.32</t>
  </si>
  <si>
    <t>10.240.6.33</t>
  </si>
  <si>
    <t>10.240.6.38</t>
  </si>
  <si>
    <t>GSC-PI-SE</t>
  </si>
  <si>
    <t>10.240.1.41</t>
  </si>
  <si>
    <t>GSC - PI - Karlův most</t>
  </si>
  <si>
    <t>10.240.1.36</t>
  </si>
  <si>
    <t>10.240.2.31</t>
  </si>
  <si>
    <t>10.240.2.34</t>
  </si>
  <si>
    <t>10.240.2.37</t>
  </si>
  <si>
    <t>10.240.3.31</t>
  </si>
  <si>
    <t>10.240.3.40</t>
  </si>
  <si>
    <t>10.240.3.41</t>
  </si>
  <si>
    <t>10.240.3.33</t>
  </si>
  <si>
    <t>10.240.3.35</t>
  </si>
  <si>
    <t>10.240.3.38</t>
  </si>
  <si>
    <t>10.240.4.31</t>
  </si>
  <si>
    <t>10.240.4.32</t>
  </si>
  <si>
    <t>10.240.4.35</t>
  </si>
  <si>
    <t>10.240.4.39</t>
  </si>
  <si>
    <t xml:space="preserve">GSC - UMR - 1 </t>
  </si>
  <si>
    <t>10.240.34.31</t>
  </si>
  <si>
    <t>10.240.34.32</t>
  </si>
  <si>
    <t>10.240.130.79</t>
  </si>
  <si>
    <t>10.240.130.80</t>
  </si>
  <si>
    <t>10.240.130.81</t>
  </si>
  <si>
    <t>10.240.130.61</t>
  </si>
  <si>
    <t>10.240.130.62</t>
  </si>
  <si>
    <t>10.240.130.63</t>
  </si>
  <si>
    <t>10.240.130.64</t>
  </si>
  <si>
    <t>10.240.130.57</t>
  </si>
  <si>
    <t>GST - CDU - 8</t>
  </si>
  <si>
    <t>10.240.130.58</t>
  </si>
  <si>
    <t>10.240.41.21</t>
  </si>
  <si>
    <t>10.240.41.22</t>
  </si>
  <si>
    <t>10.240.41.23</t>
  </si>
  <si>
    <t>10.240.41.24</t>
  </si>
  <si>
    <t>10.240.30.37</t>
  </si>
  <si>
    <t>10.240.30.38</t>
  </si>
  <si>
    <t>10.240.30.39</t>
  </si>
  <si>
    <t>TSK_GST_11</t>
  </si>
  <si>
    <t>10.240.30.40</t>
  </si>
  <si>
    <t>10.240.38.41</t>
  </si>
  <si>
    <t>10.240.46.41</t>
  </si>
  <si>
    <t>10.240.46.42</t>
  </si>
  <si>
    <t>GST-LAT</t>
  </si>
  <si>
    <t>10.240.54.61</t>
  </si>
  <si>
    <t>10.240.38.61</t>
  </si>
  <si>
    <t>GST-SAT-1</t>
  </si>
  <si>
    <t>10.240.39.41</t>
  </si>
  <si>
    <t>10.240.39.42</t>
  </si>
  <si>
    <t>10.240.53.21</t>
  </si>
  <si>
    <t>10.240.38.81</t>
  </si>
  <si>
    <t>GSC - PI - Karluv most</t>
  </si>
  <si>
    <t>Crossbar control</t>
  </si>
  <si>
    <t>CrossSwitch</t>
  </si>
  <si>
    <t>GSC: Viewer actions</t>
  </si>
  <si>
    <t>G-Core-Viewer actions</t>
  </si>
  <si>
    <t>Temp</t>
  </si>
  <si>
    <t>Speed</t>
  </si>
  <si>
    <t>speed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</si>
</sst>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charset val="238"/>
      <scheme val="minor"/>
    </font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12">
    <xf numFmtId="0" fontId="0" fillId="0" borderId="0" xfId="0"/>
    <xf numFmtId="0" fontId="3" fillId="0" borderId="1" xfId="1" applyFont="1" applyBorder="1" applyAlignment="1">
      <alignment wrapText="1"/>
    </xf>
    <xf numFmtId="0" fontId="3" fillId="0" borderId="1" xfId="1" applyFont="1" applyBorder="1"/>
    <xf numFmtId="0" fontId="4" fillId="0" borderId="1" xfId="1" applyFont="1" applyBorder="1"/>
    <xf numFmtId="0" fontId="2" fillId="0" borderId="1" xfId="1" applyFont="1" applyBorder="1" applyAlignment="1">
      <alignment wrapText="1"/>
    </xf>
    <xf numFmtId="0" fontId="4" fillId="0" borderId="2" xfId="1" applyFont="1" applyBorder="1"/>
    <xf numFmtId="0" fontId="4" fillId="0" borderId="1" xfId="1" applyFont="1" applyBorder="1" applyAlignment="1">
      <alignment horizontal="left"/>
    </xf>
    <xf numFmtId="1" fontId="0" fillId="0" borderId="0" xfId="0" applyNumberFormat="1"/>
    <xf numFmtId="0" fontId="0" fillId="0" borderId="0" xfId="0" applyAlignment="1">
      <alignment horizontal="center"/>
    </xf>
    <xf numFmtId="1" fontId="5" fillId="0" borderId="0" xfId="1" applyNumberFormat="1" applyFont="1" applyAlignment="1">
      <alignment horizontal="center"/>
    </xf>
    <xf numFmtId="0" fontId="1" fillId="0" borderId="0" xfId="1"/>
    <xf numFmtId="0" fontId="1" fillId="0" borderId="0" xfId="1" applyAlignment="1">
      <alignment horizontal="left"/>
    </xf>
  </cellXfs>
  <cellStyles count="2">
    <cellStyle name="Normální" xfId="0" builtinId="0"/>
    <cellStyle name="Normální 3" xfId="1" xr:uid="{00000000-0005-0000-0000-00000100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AKCE\_TKB\_2026\GEUTEBRUCK\DOKUMENTY\260108_Actions_MKS_filled.xlsx" TargetMode="External"/><Relationship Id="rId1" Type="http://schemas.openxmlformats.org/officeDocument/2006/relationships/externalLinkPath" Target="/AKCE/_TKB/_2026/GEUTEBRUCK/DOKUMENTY/260108_Actions_MKS_fille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ameras"/>
      <sheetName val="Servers"/>
    </sheetNames>
    <sheetDataSet>
      <sheetData sheetId="0"/>
      <sheetData sheetId="1">
        <row r="2">
          <cell r="B2" t="str">
            <v>Hostname</v>
          </cell>
          <cell r="C2" t="str">
            <v>Typ</v>
          </cell>
        </row>
        <row r="3">
          <cell r="B3" t="str">
            <v>TSK_JS_I</v>
          </cell>
          <cell r="C3" t="str">
            <v>GeViScope</v>
          </cell>
        </row>
        <row r="4">
          <cell r="B4" t="str">
            <v>TSK_JS_III</v>
          </cell>
          <cell r="C4" t="str">
            <v>GeViScope</v>
          </cell>
        </row>
        <row r="5">
          <cell r="B5" t="str">
            <v>TSK_JS_IV</v>
          </cell>
          <cell r="C5" t="str">
            <v>GeViScope</v>
          </cell>
        </row>
        <row r="6">
          <cell r="B6" t="str">
            <v>TSK_JS_V</v>
          </cell>
          <cell r="C6" t="str">
            <v>GeViScope</v>
          </cell>
        </row>
        <row r="7">
          <cell r="B7" t="str">
            <v>TSK_JS_VI</v>
          </cell>
          <cell r="C7" t="str">
            <v>GeViScope</v>
          </cell>
        </row>
        <row r="8">
          <cell r="B8" t="str">
            <v>GCE-BL-TGC1A1</v>
          </cell>
          <cell r="C8" t="str">
            <v>G-Core</v>
          </cell>
        </row>
        <row r="9">
          <cell r="B9" t="str">
            <v>GCE-BL-TGC1A2</v>
          </cell>
          <cell r="C9" t="str">
            <v>G-Core</v>
          </cell>
        </row>
        <row r="10">
          <cell r="B10" t="str">
            <v>GCE-BL-TGC1B3</v>
          </cell>
          <cell r="C10" t="str">
            <v>G-Core</v>
          </cell>
        </row>
        <row r="11">
          <cell r="B11" t="str">
            <v>GCE-BL-TGC1B4</v>
          </cell>
          <cell r="C11" t="str">
            <v>G-Core</v>
          </cell>
        </row>
        <row r="12">
          <cell r="B12" t="str">
            <v>GCE-BL-TGC3A5</v>
          </cell>
          <cell r="C12" t="str">
            <v>G-Core</v>
          </cell>
        </row>
        <row r="13">
          <cell r="B13" t="str">
            <v>GCE-BL-TGC3A6</v>
          </cell>
          <cell r="C13" t="str">
            <v>G-Core</v>
          </cell>
        </row>
        <row r="14">
          <cell r="B14" t="str">
            <v>GCE-BL-TGC3A7</v>
          </cell>
          <cell r="C14" t="str">
            <v>G-Core</v>
          </cell>
        </row>
        <row r="15">
          <cell r="B15" t="str">
            <v>GCE-BL-TGC3A8</v>
          </cell>
          <cell r="C15" t="str">
            <v>G-Core</v>
          </cell>
        </row>
        <row r="16">
          <cell r="B16" t="str">
            <v>GCE-BL-TGC3B9</v>
          </cell>
          <cell r="C16" t="str">
            <v>G-Core</v>
          </cell>
        </row>
        <row r="17">
          <cell r="B17" t="str">
            <v>GCE-BL-TGC3B10</v>
          </cell>
          <cell r="C17" t="str">
            <v>G-Core</v>
          </cell>
        </row>
        <row r="18">
          <cell r="B18" t="str">
            <v>GCE-BL-TGC3B11</v>
          </cell>
          <cell r="C18" t="str">
            <v>G-Core</v>
          </cell>
        </row>
        <row r="19">
          <cell r="B19" t="str">
            <v>GCE-BL-TGC3B12</v>
          </cell>
          <cell r="C19" t="str">
            <v>G-Core</v>
          </cell>
        </row>
        <row r="20">
          <cell r="B20" t="str">
            <v>GCE-BL-TGC1FR</v>
          </cell>
          <cell r="C20" t="str">
            <v>G-Core</v>
          </cell>
        </row>
        <row r="21">
          <cell r="B21" t="str">
            <v>GCE-BL-TGC3AFR</v>
          </cell>
          <cell r="C21" t="str">
            <v>G-Core</v>
          </cell>
        </row>
        <row r="22">
          <cell r="B22" t="str">
            <v>GCE-BL-TGC3BFR</v>
          </cell>
          <cell r="C22" t="str">
            <v>G-Core</v>
          </cell>
        </row>
        <row r="23">
          <cell r="B23" t="str">
            <v>GSCOPE-DC5-1</v>
          </cell>
          <cell r="C23" t="str">
            <v>G-Core</v>
          </cell>
        </row>
        <row r="24">
          <cell r="B24" t="str">
            <v>GSCOPE-DC5-2</v>
          </cell>
          <cell r="C24" t="str">
            <v>G-Core</v>
          </cell>
        </row>
        <row r="25">
          <cell r="B25" t="str">
            <v>GSCOPE-DC5-3</v>
          </cell>
          <cell r="C25" t="str">
            <v>G-Core</v>
          </cell>
        </row>
        <row r="26">
          <cell r="B26" t="str">
            <v>GSCOPE-DC5-4</v>
          </cell>
          <cell r="C26" t="str">
            <v>G-Core</v>
          </cell>
        </row>
        <row r="27">
          <cell r="B27" t="str">
            <v>GSCOPE-DC5-5</v>
          </cell>
          <cell r="C27" t="str">
            <v>G-Core</v>
          </cell>
        </row>
        <row r="28">
          <cell r="B28" t="str">
            <v>GSCOPE-DC5-6</v>
          </cell>
          <cell r="C28" t="str">
            <v>G-Core</v>
          </cell>
        </row>
        <row r="29">
          <cell r="B29" t="str">
            <v>GSCOPE-DC5-7</v>
          </cell>
          <cell r="C29" t="str">
            <v>G-Core</v>
          </cell>
        </row>
        <row r="30">
          <cell r="B30" t="str">
            <v>GSCOPE-DC5-8</v>
          </cell>
          <cell r="C30" t="str">
            <v>G-Core</v>
          </cell>
        </row>
        <row r="31">
          <cell r="B31" t="str">
            <v>G-SCOPE-PI-FLORENC</v>
          </cell>
          <cell r="C31" t="str">
            <v>G-Core</v>
          </cell>
        </row>
        <row r="32">
          <cell r="B32" t="str">
            <v>GSCOPE-P6-9</v>
          </cell>
          <cell r="C32" t="str">
            <v>G-Core</v>
          </cell>
        </row>
        <row r="33">
          <cell r="B33" t="str">
            <v>GSCOPE-PII-8</v>
          </cell>
          <cell r="C33" t="str">
            <v>G-Core</v>
          </cell>
        </row>
        <row r="34">
          <cell r="B34" t="str">
            <v>GSCOPE-PI-6-M</v>
          </cell>
          <cell r="C34" t="str">
            <v>G-Core</v>
          </cell>
        </row>
        <row r="35">
          <cell r="B35" t="str">
            <v>GSCOPE-PIII-13</v>
          </cell>
          <cell r="C35" t="str">
            <v>G-Core</v>
          </cell>
        </row>
        <row r="36">
          <cell r="B36" t="str">
            <v>GSCOPE-PIV-11</v>
          </cell>
          <cell r="C36" t="str">
            <v>G-Core</v>
          </cell>
        </row>
        <row r="37">
          <cell r="B37" t="str">
            <v>GSC-HN-1</v>
          </cell>
          <cell r="C37" t="str">
            <v>GeViScope</v>
          </cell>
        </row>
        <row r="38">
          <cell r="B38" t="str">
            <v>GSC-HN-2</v>
          </cell>
          <cell r="C38" t="str">
            <v>GeViScope</v>
          </cell>
        </row>
        <row r="39">
          <cell r="B39" t="str">
            <v>GSC - Praha 6 - 1</v>
          </cell>
          <cell r="C39" t="str">
            <v>GeViScope</v>
          </cell>
        </row>
        <row r="40">
          <cell r="B40" t="str">
            <v>GSC - Praha 6 - 2</v>
          </cell>
          <cell r="C40" t="str">
            <v>GeViScope</v>
          </cell>
        </row>
        <row r="41">
          <cell r="B41" t="str">
            <v>GSC - Praha 6 - 3</v>
          </cell>
          <cell r="C41" t="str">
            <v>GeViScope</v>
          </cell>
        </row>
        <row r="42">
          <cell r="B42" t="str">
            <v>GSC - Praha 6 - 8</v>
          </cell>
          <cell r="C42" t="str">
            <v>GeViScope</v>
          </cell>
        </row>
        <row r="43">
          <cell r="B43" t="str">
            <v>GSC-PI-SE</v>
          </cell>
          <cell r="C43" t="str">
            <v>GeViScope</v>
          </cell>
        </row>
        <row r="44">
          <cell r="B44" t="str">
            <v>GSC - PI - Karluv most</v>
          </cell>
          <cell r="C44" t="str">
            <v>GeViScope</v>
          </cell>
        </row>
        <row r="45">
          <cell r="B45" t="str">
            <v>GSC - Praha II - 1</v>
          </cell>
          <cell r="C45" t="str">
            <v>GeViScope</v>
          </cell>
        </row>
        <row r="46">
          <cell r="B46" t="str">
            <v>GSC - Praha II - 4</v>
          </cell>
          <cell r="C46" t="str">
            <v>GeViScope</v>
          </cell>
        </row>
        <row r="47">
          <cell r="B47" t="str">
            <v>GSC - Praha II - 7</v>
          </cell>
          <cell r="C47" t="str">
            <v>GeViScope</v>
          </cell>
        </row>
        <row r="48">
          <cell r="B48" t="str">
            <v>GSC - Praha III - 1</v>
          </cell>
          <cell r="C48" t="str">
            <v>GeViScope</v>
          </cell>
        </row>
        <row r="49">
          <cell r="B49" t="str">
            <v>GSC - Praha III - 10</v>
          </cell>
          <cell r="C49" t="str">
            <v>GeViScope</v>
          </cell>
        </row>
        <row r="50">
          <cell r="B50" t="str">
            <v>GSC - Praha III - 11</v>
          </cell>
          <cell r="C50" t="str">
            <v>GeViScope</v>
          </cell>
        </row>
        <row r="51">
          <cell r="B51" t="str">
            <v>GSC - Praha III - 3</v>
          </cell>
          <cell r="C51" t="str">
            <v>GeViScope</v>
          </cell>
        </row>
        <row r="52">
          <cell r="B52" t="str">
            <v>GSC - Praha III - 5</v>
          </cell>
          <cell r="C52" t="str">
            <v>GeViScope</v>
          </cell>
        </row>
        <row r="53">
          <cell r="B53" t="str">
            <v>GSC - Praha III - 8</v>
          </cell>
          <cell r="C53" t="str">
            <v>GeViScope</v>
          </cell>
        </row>
        <row r="54">
          <cell r="B54" t="str">
            <v>GSC - Praha IV - 1</v>
          </cell>
          <cell r="C54" t="str">
            <v>GeViScope</v>
          </cell>
        </row>
        <row r="55">
          <cell r="B55" t="str">
            <v>GSC - Praha IV - 2</v>
          </cell>
          <cell r="C55" t="str">
            <v>GeViScope</v>
          </cell>
        </row>
        <row r="56">
          <cell r="B56" t="str">
            <v>GSC - Praha IV - 5</v>
          </cell>
          <cell r="C56" t="str">
            <v>GeViScope</v>
          </cell>
        </row>
        <row r="57">
          <cell r="B57" t="str">
            <v>GSC - Praha IV - 9</v>
          </cell>
          <cell r="C57" t="str">
            <v>GeViScope</v>
          </cell>
        </row>
        <row r="58">
          <cell r="B58" t="str">
            <v xml:space="preserve">GSC - UMR - 1 </v>
          </cell>
          <cell r="C58" t="str">
            <v>GeViScope</v>
          </cell>
        </row>
        <row r="59">
          <cell r="B59" t="str">
            <v>GSC - UMR - 2</v>
          </cell>
          <cell r="C59" t="str">
            <v>GeViScope</v>
          </cell>
        </row>
        <row r="60">
          <cell r="B60" t="str">
            <v>gscope-cdu-1</v>
          </cell>
          <cell r="C60" t="str">
            <v>G-Core</v>
          </cell>
        </row>
        <row r="61">
          <cell r="B61" t="str">
            <v>gscope-cdu-2</v>
          </cell>
          <cell r="C61" t="str">
            <v>G-Core</v>
          </cell>
        </row>
        <row r="62">
          <cell r="B62" t="str">
            <v>gscope-cdu-3</v>
          </cell>
          <cell r="C62" t="str">
            <v>G-Core</v>
          </cell>
        </row>
        <row r="63">
          <cell r="B63" t="str">
            <v>GST - CDU - 11</v>
          </cell>
          <cell r="C63" t="str">
            <v>GeViScope</v>
          </cell>
        </row>
        <row r="64">
          <cell r="B64" t="str">
            <v>GST - CDU - 12</v>
          </cell>
          <cell r="C64" t="str">
            <v>GeViScope</v>
          </cell>
        </row>
        <row r="65">
          <cell r="B65" t="str">
            <v>GST - CDU - 13</v>
          </cell>
          <cell r="C65" t="str">
            <v>GeViScope</v>
          </cell>
        </row>
        <row r="66">
          <cell r="B66" t="str">
            <v>GST - CDU - 14</v>
          </cell>
          <cell r="C66" t="str">
            <v>GeViScope</v>
          </cell>
        </row>
        <row r="67">
          <cell r="B67" t="str">
            <v>GST - CDU - 7</v>
          </cell>
          <cell r="C67" t="str">
            <v>GeViScope</v>
          </cell>
        </row>
        <row r="68">
          <cell r="B68" t="str">
            <v>GST - CDU - 8</v>
          </cell>
          <cell r="C68" t="str">
            <v>GeViScope</v>
          </cell>
        </row>
        <row r="69">
          <cell r="B69" t="str">
            <v>TSK_OPD1_1</v>
          </cell>
          <cell r="C69" t="str">
            <v>GeViScope</v>
          </cell>
        </row>
        <row r="70">
          <cell r="B70" t="str">
            <v>TSK_OPD1_2</v>
          </cell>
          <cell r="C70" t="str">
            <v>GeViScope</v>
          </cell>
        </row>
        <row r="71">
          <cell r="B71" t="str">
            <v>TSK_OPD1_3</v>
          </cell>
          <cell r="C71" t="str">
            <v>GeViScope</v>
          </cell>
        </row>
        <row r="72">
          <cell r="B72" t="str">
            <v>TSK_OPD1_4</v>
          </cell>
          <cell r="C72" t="str">
            <v>GeViScope</v>
          </cell>
        </row>
        <row r="73">
          <cell r="B73" t="str">
            <v>TSK_OPD4_1</v>
          </cell>
          <cell r="C73" t="str">
            <v>GeViScope</v>
          </cell>
        </row>
        <row r="74">
          <cell r="B74" t="str">
            <v>TSK_OPD4_2</v>
          </cell>
          <cell r="C74" t="str">
            <v>GeViScope</v>
          </cell>
        </row>
        <row r="75">
          <cell r="B75" t="str">
            <v>TSK_OPD4_3</v>
          </cell>
          <cell r="C75" t="str">
            <v>GeViScope</v>
          </cell>
        </row>
        <row r="76">
          <cell r="B76" t="str">
            <v>TSK_GST_11</v>
          </cell>
          <cell r="C76" t="str">
            <v>G-Core</v>
          </cell>
        </row>
        <row r="77">
          <cell r="B77" t="str">
            <v>GST-ATM</v>
          </cell>
          <cell r="C77" t="str">
            <v>G-Core</v>
          </cell>
        </row>
        <row r="78">
          <cell r="B78" t="str">
            <v>GST-HDRU-1</v>
          </cell>
          <cell r="C78" t="str">
            <v>G-Core</v>
          </cell>
        </row>
        <row r="79">
          <cell r="B79" t="str">
            <v>GST-HDRU-2</v>
          </cell>
          <cell r="C79" t="str">
            <v>G-Core</v>
          </cell>
        </row>
        <row r="80">
          <cell r="B80" t="str">
            <v>GST-LAT</v>
          </cell>
          <cell r="C80" t="str">
            <v>G-Core</v>
          </cell>
        </row>
        <row r="81">
          <cell r="B81" t="str">
            <v>GST-ODRU</v>
          </cell>
          <cell r="C81" t="str">
            <v>G-Core</v>
          </cell>
        </row>
        <row r="82">
          <cell r="B82" t="str">
            <v>GST-SAT-1</v>
          </cell>
          <cell r="C82" t="str">
            <v>G-Core</v>
          </cell>
        </row>
        <row r="83">
          <cell r="B83" t="str">
            <v>GST-SAT-2</v>
          </cell>
          <cell r="C83" t="str">
            <v>G-Core</v>
          </cell>
        </row>
        <row r="84">
          <cell r="B84" t="str">
            <v>GST-TAT</v>
          </cell>
          <cell r="C84" t="str">
            <v>G-Core</v>
          </cell>
        </row>
        <row r="85">
          <cell r="B85" t="str">
            <v>GST-ZAT</v>
          </cell>
          <cell r="C85" t="str">
            <v>G-Core</v>
          </cell>
        </row>
        <row r="20434">
          <cell r="B20434" t="str">
            <v>CAMEA-3</v>
          </cell>
          <cell r="C20434" t="str">
            <v>GeViScope</v>
          </cell>
        </row>
        <row r="20435">
          <cell r="B20435" t="str">
            <v>CAMEA-4</v>
          </cell>
          <cell r="C20435" t="str">
            <v>GeViScope</v>
          </cell>
        </row>
        <row r="20436">
          <cell r="B20436" t="str">
            <v>CAMEA-5</v>
          </cell>
          <cell r="C20436" t="str">
            <v>GeViScope</v>
          </cell>
        </row>
        <row r="20437">
          <cell r="B20437" t="str">
            <v>CAMEA-6</v>
          </cell>
          <cell r="C20437" t="str">
            <v>GeViScope</v>
          </cell>
        </row>
        <row r="20438">
          <cell r="B20438" t="str">
            <v>GCE-BL-TGC1A1</v>
          </cell>
          <cell r="C20438" t="str">
            <v>G-Core</v>
          </cell>
        </row>
        <row r="20439">
          <cell r="B20439" t="str">
            <v>GCE-BL-TGC1A2</v>
          </cell>
          <cell r="C20439" t="str">
            <v>G-Core</v>
          </cell>
        </row>
        <row r="20440">
          <cell r="B20440" t="str">
            <v>GCE-BL-TGC1B3</v>
          </cell>
          <cell r="C20440" t="str">
            <v>G-Core</v>
          </cell>
        </row>
        <row r="20441">
          <cell r="B20441" t="str">
            <v>GCE-BL-TGC1B4</v>
          </cell>
          <cell r="C20441" t="str">
            <v>G-Core</v>
          </cell>
        </row>
        <row r="20442">
          <cell r="B20442" t="str">
            <v>GCE-BL-TGC3A5</v>
          </cell>
          <cell r="C20442" t="str">
            <v>G-Core</v>
          </cell>
        </row>
        <row r="20443">
          <cell r="B20443" t="str">
            <v>GCE-BL-TGC3A6</v>
          </cell>
          <cell r="C20443" t="str">
            <v>G-Core</v>
          </cell>
        </row>
        <row r="20444">
          <cell r="B20444" t="str">
            <v>GCE-BL-TGC3A7</v>
          </cell>
          <cell r="C20444" t="str">
            <v>G-Core</v>
          </cell>
        </row>
        <row r="20445">
          <cell r="B20445" t="str">
            <v>GCE-BL-TGC3A8</v>
          </cell>
          <cell r="C20445" t="str">
            <v>G-Core</v>
          </cell>
        </row>
        <row r="20446">
          <cell r="B20446" t="str">
            <v>GCE-BL-TGC3B9</v>
          </cell>
          <cell r="C20446" t="str">
            <v>G-Core</v>
          </cell>
        </row>
        <row r="20447">
          <cell r="B20447" t="str">
            <v>GCE-BL-TGC3B10</v>
          </cell>
          <cell r="C20447" t="str">
            <v>G-Core</v>
          </cell>
        </row>
        <row r="20448">
          <cell r="B20448" t="str">
            <v>GCE-BL-TGC3B11</v>
          </cell>
          <cell r="C20448" t="str">
            <v>G-Core</v>
          </cell>
        </row>
        <row r="20449">
          <cell r="B20449" t="str">
            <v>GCE-BL-TGC3B12</v>
          </cell>
          <cell r="C20449" t="str">
            <v>G-Core</v>
          </cell>
        </row>
        <row r="20450">
          <cell r="B20450" t="str">
            <v>GCE-BL-TGC1FR</v>
          </cell>
          <cell r="C20450" t="str">
            <v>G-Core</v>
          </cell>
        </row>
        <row r="20451">
          <cell r="B20451" t="str">
            <v>GCE-BL-TGC3AFR</v>
          </cell>
          <cell r="C20451" t="str">
            <v>G-Core</v>
          </cell>
        </row>
        <row r="20452">
          <cell r="B20452" t="str">
            <v>GCE-BL-TGC3BFR</v>
          </cell>
          <cell r="C20452" t="str">
            <v>G-Core</v>
          </cell>
        </row>
        <row r="20453">
          <cell r="B20453" t="str">
            <v>G-Core - DC5 - 1</v>
          </cell>
          <cell r="C20453" t="str">
            <v>G-Core</v>
          </cell>
        </row>
        <row r="20454">
          <cell r="B20454" t="str">
            <v>G-Core - DC5 - 2</v>
          </cell>
          <cell r="C20454" t="str">
            <v>G-Core</v>
          </cell>
        </row>
        <row r="20455">
          <cell r="B20455" t="str">
            <v xml:space="preserve">G-Core - DC5 - 3 </v>
          </cell>
          <cell r="C20455" t="str">
            <v>G-Core</v>
          </cell>
        </row>
        <row r="20456">
          <cell r="B20456" t="str">
            <v xml:space="preserve">G-Core - DC5 - 4 </v>
          </cell>
          <cell r="C20456" t="str">
            <v>G-Core</v>
          </cell>
        </row>
        <row r="20457">
          <cell r="B20457" t="str">
            <v>G-Core - DC5 - 5</v>
          </cell>
          <cell r="C20457" t="str">
            <v>G-Core</v>
          </cell>
        </row>
        <row r="20458">
          <cell r="B20458" t="str">
            <v>G-Core - DC5 - 6</v>
          </cell>
          <cell r="C20458" t="str">
            <v>G-Core</v>
          </cell>
        </row>
        <row r="20459">
          <cell r="B20459" t="str">
            <v>G-Core - DC5 - 7</v>
          </cell>
          <cell r="C20459" t="str">
            <v>G-Core</v>
          </cell>
        </row>
        <row r="20460">
          <cell r="B20460" t="str">
            <v>G-Core - DC5 - 8</v>
          </cell>
          <cell r="C20460" t="str">
            <v>G-Core</v>
          </cell>
        </row>
        <row r="20461">
          <cell r="B20461" t="str">
            <v>G-Core - Florenc</v>
          </cell>
          <cell r="C20461" t="str">
            <v>G-Core</v>
          </cell>
        </row>
        <row r="20462">
          <cell r="B20462" t="str">
            <v>G-Core - P6 - 9</v>
          </cell>
          <cell r="C20462" t="str">
            <v>G-Core</v>
          </cell>
        </row>
        <row r="20463">
          <cell r="B20463" t="str">
            <v>G-Core - PII - 8</v>
          </cell>
          <cell r="C20463" t="str">
            <v>G-Core</v>
          </cell>
        </row>
        <row r="20464">
          <cell r="B20464" t="str">
            <v>G-Core - Praha I - 6</v>
          </cell>
          <cell r="C20464" t="str">
            <v>G-Core</v>
          </cell>
        </row>
        <row r="20465">
          <cell r="B20465" t="str">
            <v>G-Core - Praha III - 13</v>
          </cell>
          <cell r="C20465" t="str">
            <v>G-Core</v>
          </cell>
        </row>
        <row r="20466">
          <cell r="B20466" t="str">
            <v>G-Core - Praha IV - 11</v>
          </cell>
          <cell r="C20466" t="str">
            <v>G-Core</v>
          </cell>
        </row>
        <row r="20467">
          <cell r="B20467" t="str">
            <v>Geviscope - Hlavní nádraží 1</v>
          </cell>
          <cell r="C20467" t="str">
            <v>GeViScope</v>
          </cell>
        </row>
        <row r="20468">
          <cell r="B20468" t="str">
            <v>Geviscope - Hlavní nádraží 2</v>
          </cell>
          <cell r="C20468" t="str">
            <v>GeViScope</v>
          </cell>
        </row>
        <row r="20469">
          <cell r="B20469" t="str">
            <v>GSC - Praha 6 - 1</v>
          </cell>
          <cell r="C20469" t="str">
            <v>GeViScope</v>
          </cell>
        </row>
        <row r="20470">
          <cell r="B20470" t="str">
            <v>GSC - Praha 6 - 2</v>
          </cell>
          <cell r="C20470" t="str">
            <v>GeViScope</v>
          </cell>
        </row>
        <row r="20471">
          <cell r="B20471" t="str">
            <v>GSC - Praha 6 - 3</v>
          </cell>
          <cell r="C20471" t="str">
            <v>GeViScope</v>
          </cell>
        </row>
        <row r="20472">
          <cell r="B20472" t="str">
            <v>GSC - Praha 6 - 8</v>
          </cell>
          <cell r="C20472" t="str">
            <v>GeViScope</v>
          </cell>
        </row>
        <row r="20473">
          <cell r="B20473" t="str">
            <v>GSC - Praha I - 11</v>
          </cell>
          <cell r="C20473" t="str">
            <v>GeViScope</v>
          </cell>
        </row>
        <row r="20474">
          <cell r="B20474" t="str">
            <v>GSC - Praha I - 6</v>
          </cell>
          <cell r="C20474" t="str">
            <v>GeViScope</v>
          </cell>
        </row>
        <row r="20475">
          <cell r="B20475" t="str">
            <v>GSC - Praha II - 1</v>
          </cell>
          <cell r="C20475" t="str">
            <v>GeViScope</v>
          </cell>
        </row>
        <row r="20476">
          <cell r="B20476" t="str">
            <v>GSC - Praha II - 4</v>
          </cell>
          <cell r="C20476" t="str">
            <v>GeViScope</v>
          </cell>
        </row>
        <row r="20477">
          <cell r="B20477" t="str">
            <v>GSC - Praha II - 7</v>
          </cell>
          <cell r="C20477" t="str">
            <v>GeViScope</v>
          </cell>
        </row>
        <row r="20478">
          <cell r="B20478" t="str">
            <v>GSC - Praha III - 1</v>
          </cell>
          <cell r="C20478" t="str">
            <v>GeViScope</v>
          </cell>
        </row>
        <row r="20479">
          <cell r="B20479" t="str">
            <v>GSC - Praha III - 10</v>
          </cell>
          <cell r="C20479" t="str">
            <v>GeViScope</v>
          </cell>
        </row>
        <row r="20480">
          <cell r="B20480" t="str">
            <v>GSC - Praha III - 11</v>
          </cell>
          <cell r="C20480" t="str">
            <v>GeViScope</v>
          </cell>
        </row>
        <row r="20481">
          <cell r="B20481" t="str">
            <v>GSC - Praha III - 3</v>
          </cell>
          <cell r="C20481" t="str">
            <v>GeViScope</v>
          </cell>
        </row>
        <row r="20482">
          <cell r="B20482" t="str">
            <v>GSC - Praha III - 5</v>
          </cell>
          <cell r="C20482" t="str">
            <v>GeViScope</v>
          </cell>
        </row>
        <row r="20483">
          <cell r="B20483" t="str">
            <v>GSC - Praha III - 8</v>
          </cell>
          <cell r="C20483" t="str">
            <v>GeViScope</v>
          </cell>
        </row>
        <row r="20484">
          <cell r="B20484" t="str">
            <v>GSC - Praha IV - 1</v>
          </cell>
          <cell r="C20484" t="str">
            <v>GeViScope</v>
          </cell>
        </row>
        <row r="20485">
          <cell r="B20485" t="str">
            <v>GSC - Praha IV - 2</v>
          </cell>
          <cell r="C20485" t="str">
            <v>GeViScope</v>
          </cell>
        </row>
        <row r="20486">
          <cell r="B20486" t="str">
            <v>GSC - Praha IV - 5</v>
          </cell>
          <cell r="C20486" t="str">
            <v>GeViScope</v>
          </cell>
        </row>
        <row r="20487">
          <cell r="B20487" t="str">
            <v>GSC - Praha IV - 9</v>
          </cell>
          <cell r="C20487" t="str">
            <v>GeViScope</v>
          </cell>
        </row>
        <row r="20488">
          <cell r="B20488" t="str">
            <v xml:space="preserve">GSC - UMR - 1 </v>
          </cell>
          <cell r="C20488" t="str">
            <v>GeViScope</v>
          </cell>
        </row>
        <row r="20489">
          <cell r="B20489" t="str">
            <v>GSC - UMR - 2</v>
          </cell>
          <cell r="C20489" t="str">
            <v>GeViScope</v>
          </cell>
        </row>
        <row r="20490">
          <cell r="B20490" t="str">
            <v>gscope-cdu-1</v>
          </cell>
          <cell r="C20490" t="str">
            <v>G-Core</v>
          </cell>
        </row>
        <row r="20491">
          <cell r="B20491" t="str">
            <v>gscope-cdu-2</v>
          </cell>
          <cell r="C20491" t="str">
            <v>G-Core</v>
          </cell>
        </row>
        <row r="20492">
          <cell r="B20492" t="str">
            <v>gscope-cdu-3</v>
          </cell>
          <cell r="C20492" t="str">
            <v>G-Core</v>
          </cell>
        </row>
        <row r="20493">
          <cell r="B20493" t="str">
            <v>GST - CDU - 11</v>
          </cell>
          <cell r="C20493" t="str">
            <v>GeViScope</v>
          </cell>
        </row>
        <row r="20494">
          <cell r="B20494" t="str">
            <v>GST - CDU - 12</v>
          </cell>
          <cell r="C20494" t="str">
            <v>GeViScope</v>
          </cell>
        </row>
        <row r="20495">
          <cell r="B20495" t="str">
            <v>GST - CDU - 13</v>
          </cell>
          <cell r="C20495" t="str">
            <v>GeViScope</v>
          </cell>
        </row>
        <row r="20496">
          <cell r="B20496" t="str">
            <v>GST - CDU - 14</v>
          </cell>
          <cell r="C20496" t="str">
            <v>GeViScope</v>
          </cell>
        </row>
        <row r="20497">
          <cell r="B20497" t="str">
            <v>GST - CDU - 7</v>
          </cell>
          <cell r="C20497" t="str">
            <v>GeViScope</v>
          </cell>
        </row>
        <row r="20498">
          <cell r="B20498" t="str">
            <v>GST - CDU - 8</v>
          </cell>
          <cell r="C20498" t="str">
            <v>GeViScope</v>
          </cell>
        </row>
        <row r="20499">
          <cell r="B20499" t="str">
            <v>OPD1-1</v>
          </cell>
          <cell r="C20499" t="str">
            <v>GeViScope</v>
          </cell>
        </row>
        <row r="20500">
          <cell r="B20500" t="str">
            <v>OPD1-2</v>
          </cell>
          <cell r="C20500" t="str">
            <v>GeViScope</v>
          </cell>
        </row>
        <row r="20501">
          <cell r="B20501" t="str">
            <v>OPD1-3</v>
          </cell>
          <cell r="C20501" t="str">
            <v>GeViScope</v>
          </cell>
        </row>
        <row r="20502">
          <cell r="B20502" t="str">
            <v>OPD1-4</v>
          </cell>
          <cell r="C20502" t="str">
            <v>GeViScope</v>
          </cell>
        </row>
        <row r="20503">
          <cell r="B20503" t="str">
            <v>OPD4-1</v>
          </cell>
          <cell r="C20503" t="str">
            <v>GeViScope</v>
          </cell>
        </row>
        <row r="20504">
          <cell r="B20504" t="str">
            <v>OPD4-2</v>
          </cell>
          <cell r="C20504" t="str">
            <v>GeViScope</v>
          </cell>
        </row>
        <row r="20505">
          <cell r="B20505" t="str">
            <v>OPD4-3</v>
          </cell>
          <cell r="C20505" t="str">
            <v>GeViScope</v>
          </cell>
        </row>
        <row r="20506">
          <cell r="B20506" t="str">
            <v>CAMEA-11</v>
          </cell>
          <cell r="C20506" t="str">
            <v>G-Core</v>
          </cell>
        </row>
        <row r="20507">
          <cell r="B20507" t="str">
            <v>TSK-ATM</v>
          </cell>
          <cell r="C20507" t="str">
            <v>G-Core</v>
          </cell>
        </row>
        <row r="20508">
          <cell r="B20508" t="str">
            <v>TSK-HDRU-1</v>
          </cell>
          <cell r="C20508" t="str">
            <v>G-Core</v>
          </cell>
        </row>
        <row r="20509">
          <cell r="B20509" t="str">
            <v>TSK-HDRU-2</v>
          </cell>
          <cell r="C20509" t="str">
            <v>G-Core</v>
          </cell>
        </row>
        <row r="20510">
          <cell r="B20510" t="str">
            <v>TSK-LAT</v>
          </cell>
          <cell r="C20510" t="str">
            <v>G-Core</v>
          </cell>
        </row>
        <row r="20511">
          <cell r="B20511" t="str">
            <v>TSK-ODRU</v>
          </cell>
          <cell r="C20511" t="str">
            <v>G-Core</v>
          </cell>
        </row>
        <row r="20512">
          <cell r="B20512" t="str">
            <v>TSK-SAT-1</v>
          </cell>
          <cell r="C20512" t="str">
            <v>G-Core</v>
          </cell>
        </row>
        <row r="20513">
          <cell r="B20513" t="str">
            <v>TSK-SAT-2</v>
          </cell>
          <cell r="C20513" t="str">
            <v>G-Core</v>
          </cell>
        </row>
        <row r="20514">
          <cell r="B20514" t="str">
            <v>TSK-TAT</v>
          </cell>
          <cell r="C20514" t="str">
            <v>G-Core</v>
          </cell>
        </row>
        <row r="20515">
          <cell r="B20515" t="str">
            <v>TSK-ZAT</v>
          </cell>
          <cell r="C20515" t="str">
            <v>G-Core</v>
          </cell>
        </row>
      </sheetData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V41"/>
  <sheetViews>
    <sheetView tabSelected="1" topLeftCell="E1" workbookViewId="0">
      <selection activeCell="Q2" sqref="Q2:U2"/>
    </sheetView>
  </sheetViews>
  <sheetFormatPr defaultRowHeight="15" x14ac:dyDescent="0.25"/>
  <cols>
    <col min="2" max="2" width="10.140625" bestFit="1" customWidth="1"/>
    <col min="3" max="3" width="17.28515625" bestFit="1" customWidth="1"/>
    <col min="4" max="4" width="12.7109375" bestFit="1" customWidth="1"/>
    <col min="6" max="6" width="21.5703125" bestFit="1" customWidth="1"/>
    <col min="7" max="7" width="19" bestFit="1" customWidth="1"/>
    <col min="8" max="8" width="9.42578125" bestFit="1" customWidth="1"/>
    <col min="9" max="9" width="16" bestFit="1" customWidth="1"/>
    <col min="10" max="10" width="10.5703125" bestFit="1" customWidth="1"/>
    <col min="11" max="11" width="10.5703125" customWidth="1"/>
    <col min="12" max="12" width="19.42578125" bestFit="1" customWidth="1"/>
    <col min="13" max="13" width="20" bestFit="1" customWidth="1"/>
    <col min="14" max="14" width="15" bestFit="1" customWidth="1"/>
    <col min="17" max="17" width="22" bestFit="1" customWidth="1"/>
    <col min="18" max="18" width="27.7109375" bestFit="1" customWidth="1"/>
    <col min="19" max="19" width="13.140625" bestFit="1" customWidth="1"/>
  </cols>
  <sheetData>
    <row r="2" spans="2:21" x14ac:dyDescent="0.25">
      <c r="G2" s="8" t="s">
        <v>0</v>
      </c>
      <c r="H2" s="8"/>
      <c r="I2" s="8"/>
      <c r="J2" s="8"/>
      <c r="K2" s="8"/>
      <c r="L2" s="8" t="s">
        <v>1</v>
      </c>
      <c r="M2" s="8"/>
      <c r="N2" s="8"/>
      <c r="O2" s="8"/>
      <c r="P2" s="8"/>
      <c r="Q2" s="8" t="s">
        <v>2</v>
      </c>
      <c r="R2" s="8"/>
      <c r="S2" s="8"/>
      <c r="T2" s="8"/>
      <c r="U2" s="8"/>
    </row>
    <row r="3" spans="2:21" x14ac:dyDescent="0.25">
      <c r="B3" t="s">
        <v>3</v>
      </c>
      <c r="C3" t="s">
        <v>4</v>
      </c>
      <c r="D3" t="s">
        <v>5</v>
      </c>
      <c r="G3" t="s">
        <v>6</v>
      </c>
      <c r="H3" t="s">
        <v>7</v>
      </c>
      <c r="I3" t="s">
        <v>8</v>
      </c>
      <c r="J3" t="s">
        <v>9</v>
      </c>
      <c r="K3" t="s">
        <v>214</v>
      </c>
      <c r="L3" t="s">
        <v>7</v>
      </c>
      <c r="M3" t="s">
        <v>6</v>
      </c>
      <c r="N3" t="s">
        <v>10</v>
      </c>
      <c r="O3" t="s">
        <v>11</v>
      </c>
      <c r="P3" t="s">
        <v>215</v>
      </c>
      <c r="Q3" t="s">
        <v>7</v>
      </c>
      <c r="R3" t="s">
        <v>6</v>
      </c>
      <c r="S3" t="s">
        <v>12</v>
      </c>
      <c r="T3" t="s">
        <v>11</v>
      </c>
      <c r="U3" t="s">
        <v>216</v>
      </c>
    </row>
    <row r="4" spans="2:21" x14ac:dyDescent="0.25">
      <c r="B4">
        <v>101030</v>
      </c>
      <c r="C4" t="s">
        <v>36</v>
      </c>
      <c r="D4" t="s">
        <v>14</v>
      </c>
      <c r="E4" s="7">
        <f t="shared" ref="E4:E21" si="0">B4</f>
        <v>101030</v>
      </c>
      <c r="G4" t="str">
        <f t="shared" ref="G4:G21" si="1">CONCATENATE("GeVi ",I4,"_",E4)</f>
        <v>GeVi PanLeft_101030</v>
      </c>
      <c r="H4" t="s">
        <v>15</v>
      </c>
      <c r="I4" t="s">
        <v>16</v>
      </c>
      <c r="J4">
        <f t="shared" ref="J4:J21" si="2">E4</f>
        <v>101030</v>
      </c>
      <c r="K4" t="str">
        <f>IF(ISNUMBER(FIND("Focus",I4)),0,"")</f>
        <v/>
      </c>
      <c r="L4" t="s">
        <v>17</v>
      </c>
      <c r="M4" t="str">
        <f t="shared" ref="M4:M21" si="3">CONCATENATE("GSC ",I4,IF(D4="G-Core","",CONCATENATE("_",B4)))</f>
        <v>GSC PanLeft</v>
      </c>
      <c r="N4" t="str">
        <f t="shared" ref="N4:N21" si="4">IF(D4="G-Core","",C4)</f>
        <v/>
      </c>
      <c r="O4" t="str">
        <f t="shared" ref="O4:O21" si="5">IF(D4="G-Core","",B4)</f>
        <v/>
      </c>
      <c r="P4" t="str">
        <f>IF(ISNUMBER(FIND("Focus",I4)),128,"")</f>
        <v/>
      </c>
      <c r="Q4" t="s">
        <v>18</v>
      </c>
      <c r="R4" t="str">
        <f>CONCATENATE("GNG ",I4,IF(D4="G-Core",CONCATENATE("_",E4),""))</f>
        <v>GNG PanLeft_101030</v>
      </c>
      <c r="S4" t="str">
        <f>IF(D4="G-Core",C4,"")</f>
        <v>gscope-cdu-1</v>
      </c>
      <c r="T4">
        <f>IF(D4="G-Core",B4,"")</f>
        <v>101030</v>
      </c>
      <c r="U4" t="str">
        <f>IF(ISNUMBER(FIND("Focus",I4)),128,"")</f>
        <v/>
      </c>
    </row>
    <row r="5" spans="2:21" x14ac:dyDescent="0.25">
      <c r="B5">
        <v>101030</v>
      </c>
      <c r="C5" t="s">
        <v>36</v>
      </c>
      <c r="D5" t="s">
        <v>14</v>
      </c>
      <c r="E5" s="7">
        <f t="shared" si="0"/>
        <v>101030</v>
      </c>
      <c r="G5" t="str">
        <f t="shared" si="1"/>
        <v>GeVi PanRight_101030</v>
      </c>
      <c r="H5" t="s">
        <v>15</v>
      </c>
      <c r="I5" t="s">
        <v>19</v>
      </c>
      <c r="J5">
        <f t="shared" si="2"/>
        <v>101030</v>
      </c>
      <c r="K5" t="str">
        <f t="shared" ref="K5:K41" si="6">IF(ISNUMBER(FIND("Focus",I5)),0,"")</f>
        <v/>
      </c>
      <c r="L5" t="s">
        <v>17</v>
      </c>
      <c r="M5" t="str">
        <f t="shared" si="3"/>
        <v>GSC PanRight</v>
      </c>
      <c r="N5" t="str">
        <f t="shared" si="4"/>
        <v/>
      </c>
      <c r="O5" t="str">
        <f t="shared" si="5"/>
        <v/>
      </c>
      <c r="P5" t="str">
        <f t="shared" ref="P5:P40" si="7">IF(ISNUMBER(FIND("Focus",I5)),128,"")</f>
        <v/>
      </c>
      <c r="Q5" t="s">
        <v>18</v>
      </c>
      <c r="R5" t="str">
        <f>CONCATENATE("GNG ",I5,IF(D5="G-Core",CONCATENATE("_",E5),""))</f>
        <v>GNG PanRight_101030</v>
      </c>
      <c r="S5" t="str">
        <f>IF(D5="G-Core",C5,"")</f>
        <v>gscope-cdu-1</v>
      </c>
      <c r="T5">
        <f>IF(D5="G-Core",B5,"")</f>
        <v>101030</v>
      </c>
      <c r="U5" t="str">
        <f t="shared" ref="U5:U41" si="8">IF(ISNUMBER(FIND("Focus",I5)),128,"")</f>
        <v/>
      </c>
    </row>
    <row r="6" spans="2:21" x14ac:dyDescent="0.25">
      <c r="B6">
        <v>101030</v>
      </c>
      <c r="C6" t="s">
        <v>36</v>
      </c>
      <c r="D6" t="s">
        <v>14</v>
      </c>
      <c r="E6" s="7">
        <f t="shared" si="0"/>
        <v>101030</v>
      </c>
      <c r="G6" t="str">
        <f t="shared" si="1"/>
        <v>GeVi PanStop_101030</v>
      </c>
      <c r="H6" t="s">
        <v>15</v>
      </c>
      <c r="I6" t="s">
        <v>20</v>
      </c>
      <c r="J6">
        <f t="shared" si="2"/>
        <v>101030</v>
      </c>
      <c r="K6" t="str">
        <f t="shared" si="6"/>
        <v/>
      </c>
      <c r="L6" t="s">
        <v>17</v>
      </c>
      <c r="M6" t="str">
        <f t="shared" si="3"/>
        <v>GSC PanStop</v>
      </c>
      <c r="N6" t="str">
        <f t="shared" si="4"/>
        <v/>
      </c>
      <c r="O6" t="str">
        <f t="shared" si="5"/>
        <v/>
      </c>
      <c r="P6" t="str">
        <f t="shared" si="7"/>
        <v/>
      </c>
      <c r="Q6" t="s">
        <v>18</v>
      </c>
      <c r="R6" t="str">
        <f>CONCATENATE("GNG ",I6,IF(D6="G-Core",CONCATENATE("_",E6),""))</f>
        <v>GNG PanStop_101030</v>
      </c>
      <c r="S6" t="str">
        <f>IF(D6="G-Core",C6,"")</f>
        <v>gscope-cdu-1</v>
      </c>
      <c r="T6">
        <f>IF(D6="G-Core",B6,"")</f>
        <v>101030</v>
      </c>
      <c r="U6" t="str">
        <f t="shared" si="8"/>
        <v/>
      </c>
    </row>
    <row r="7" spans="2:21" x14ac:dyDescent="0.25">
      <c r="B7">
        <v>101030</v>
      </c>
      <c r="C7" t="s">
        <v>36</v>
      </c>
      <c r="D7" t="s">
        <v>14</v>
      </c>
      <c r="E7" s="7">
        <f t="shared" si="0"/>
        <v>101030</v>
      </c>
      <c r="G7" t="str">
        <f t="shared" si="1"/>
        <v>GeVi TiltDown_101030</v>
      </c>
      <c r="H7" t="s">
        <v>15</v>
      </c>
      <c r="I7" t="s">
        <v>21</v>
      </c>
      <c r="J7">
        <f t="shared" si="2"/>
        <v>101030</v>
      </c>
      <c r="K7" t="str">
        <f t="shared" si="6"/>
        <v/>
      </c>
      <c r="L7" t="s">
        <v>17</v>
      </c>
      <c r="M7" t="str">
        <f t="shared" si="3"/>
        <v>GSC TiltDown</v>
      </c>
      <c r="N7" t="str">
        <f t="shared" si="4"/>
        <v/>
      </c>
      <c r="O7" t="str">
        <f t="shared" si="5"/>
        <v/>
      </c>
      <c r="P7" t="str">
        <f t="shared" si="7"/>
        <v/>
      </c>
      <c r="Q7" t="s">
        <v>18</v>
      </c>
      <c r="R7" t="str">
        <f>CONCATENATE("GNG ",I7,IF(D7="G-Core",CONCATENATE("_",E7),""))</f>
        <v>GNG TiltDown_101030</v>
      </c>
      <c r="S7" t="str">
        <f>IF(D7="G-Core",C7,"")</f>
        <v>gscope-cdu-1</v>
      </c>
      <c r="T7">
        <f>IF(D7="G-Core",B7,"")</f>
        <v>101030</v>
      </c>
      <c r="U7" t="str">
        <f t="shared" si="8"/>
        <v/>
      </c>
    </row>
    <row r="8" spans="2:21" x14ac:dyDescent="0.25">
      <c r="B8">
        <v>101030</v>
      </c>
      <c r="C8" t="s">
        <v>36</v>
      </c>
      <c r="D8" t="s">
        <v>14</v>
      </c>
      <c r="E8" s="7">
        <f t="shared" si="0"/>
        <v>101030</v>
      </c>
      <c r="G8" t="str">
        <f t="shared" si="1"/>
        <v>GeVi TiltUp_101030</v>
      </c>
      <c r="H8" t="s">
        <v>15</v>
      </c>
      <c r="I8" t="s">
        <v>22</v>
      </c>
      <c r="J8">
        <f t="shared" si="2"/>
        <v>101030</v>
      </c>
      <c r="K8" t="str">
        <f t="shared" si="6"/>
        <v/>
      </c>
      <c r="L8" t="s">
        <v>17</v>
      </c>
      <c r="M8" t="str">
        <f t="shared" si="3"/>
        <v>GSC TiltUp</v>
      </c>
      <c r="N8" t="str">
        <f t="shared" si="4"/>
        <v/>
      </c>
      <c r="O8" t="str">
        <f t="shared" si="5"/>
        <v/>
      </c>
      <c r="P8" t="str">
        <f t="shared" si="7"/>
        <v/>
      </c>
      <c r="Q8" t="s">
        <v>18</v>
      </c>
      <c r="R8" t="str">
        <f>CONCATENATE("GNG ",I8,IF(D8="G-Core",CONCATENATE("_",E8),""))</f>
        <v>GNG TiltUp_101030</v>
      </c>
      <c r="S8" t="str">
        <f>IF(D8="G-Core",C8,"")</f>
        <v>gscope-cdu-1</v>
      </c>
      <c r="T8">
        <f>IF(D8="G-Core",B8,"")</f>
        <v>101030</v>
      </c>
      <c r="U8" t="str">
        <f t="shared" si="8"/>
        <v/>
      </c>
    </row>
    <row r="9" spans="2:21" x14ac:dyDescent="0.25">
      <c r="B9">
        <v>101030</v>
      </c>
      <c r="C9" t="s">
        <v>36</v>
      </c>
      <c r="D9" t="s">
        <v>14</v>
      </c>
      <c r="E9" s="7">
        <f t="shared" si="0"/>
        <v>101030</v>
      </c>
      <c r="G9" t="str">
        <f t="shared" si="1"/>
        <v>GeVi TiltStop_101030</v>
      </c>
      <c r="H9" t="s">
        <v>15</v>
      </c>
      <c r="I9" t="s">
        <v>23</v>
      </c>
      <c r="J9">
        <f t="shared" si="2"/>
        <v>101030</v>
      </c>
      <c r="K9" t="str">
        <f t="shared" si="6"/>
        <v/>
      </c>
      <c r="L9" t="s">
        <v>17</v>
      </c>
      <c r="M9" t="str">
        <f t="shared" si="3"/>
        <v>GSC TiltStop</v>
      </c>
      <c r="N9" t="str">
        <f t="shared" si="4"/>
        <v/>
      </c>
      <c r="O9" t="str">
        <f t="shared" si="5"/>
        <v/>
      </c>
      <c r="P9" t="str">
        <f t="shared" si="7"/>
        <v/>
      </c>
      <c r="Q9" t="s">
        <v>18</v>
      </c>
      <c r="R9" t="str">
        <f>CONCATENATE("GNG ",I9,IF(D9="G-Core",CONCATENATE("_",E9),""))</f>
        <v>GNG TiltStop_101030</v>
      </c>
      <c r="S9" t="str">
        <f>IF(D9="G-Core",C9,"")</f>
        <v>gscope-cdu-1</v>
      </c>
      <c r="T9">
        <f>IF(D9="G-Core",B9,"")</f>
        <v>101030</v>
      </c>
      <c r="U9" t="str">
        <f t="shared" si="8"/>
        <v/>
      </c>
    </row>
    <row r="10" spans="2:21" x14ac:dyDescent="0.25">
      <c r="B10">
        <v>101030</v>
      </c>
      <c r="C10" t="s">
        <v>36</v>
      </c>
      <c r="D10" t="s">
        <v>14</v>
      </c>
      <c r="E10" s="7">
        <f t="shared" si="0"/>
        <v>101030</v>
      </c>
      <c r="G10" t="str">
        <f t="shared" si="1"/>
        <v>GeVi ZoomIn_101030</v>
      </c>
      <c r="H10" t="s">
        <v>15</v>
      </c>
      <c r="I10" t="s">
        <v>24</v>
      </c>
      <c r="J10">
        <f t="shared" si="2"/>
        <v>101030</v>
      </c>
      <c r="K10" t="str">
        <f t="shared" si="6"/>
        <v/>
      </c>
      <c r="L10" t="s">
        <v>17</v>
      </c>
      <c r="M10" t="str">
        <f t="shared" si="3"/>
        <v>GSC ZoomIn</v>
      </c>
      <c r="N10" t="str">
        <f t="shared" si="4"/>
        <v/>
      </c>
      <c r="O10" t="str">
        <f t="shared" si="5"/>
        <v/>
      </c>
      <c r="P10" t="str">
        <f t="shared" si="7"/>
        <v/>
      </c>
      <c r="Q10" t="s">
        <v>18</v>
      </c>
      <c r="R10" t="str">
        <f>CONCATENATE("GNG ",I10,IF(D10="G-Core",CONCATENATE("_",E10),""))</f>
        <v>GNG ZoomIn_101030</v>
      </c>
      <c r="S10" t="str">
        <f>IF(D10="G-Core",C10,"")</f>
        <v>gscope-cdu-1</v>
      </c>
      <c r="T10">
        <f>IF(D10="G-Core",B10,"")</f>
        <v>101030</v>
      </c>
      <c r="U10" t="str">
        <f t="shared" si="8"/>
        <v/>
      </c>
    </row>
    <row r="11" spans="2:21" x14ac:dyDescent="0.25">
      <c r="B11">
        <v>101030</v>
      </c>
      <c r="C11" t="s">
        <v>36</v>
      </c>
      <c r="D11" t="s">
        <v>14</v>
      </c>
      <c r="E11" s="7">
        <f t="shared" si="0"/>
        <v>101030</v>
      </c>
      <c r="G11" t="str">
        <f t="shared" si="1"/>
        <v>GeVi ZoomOut_101030</v>
      </c>
      <c r="H11" t="s">
        <v>15</v>
      </c>
      <c r="I11" t="s">
        <v>25</v>
      </c>
      <c r="J11">
        <f t="shared" si="2"/>
        <v>101030</v>
      </c>
      <c r="K11" t="str">
        <f t="shared" si="6"/>
        <v/>
      </c>
      <c r="L11" t="s">
        <v>17</v>
      </c>
      <c r="M11" t="str">
        <f t="shared" si="3"/>
        <v>GSC ZoomOut</v>
      </c>
      <c r="N11" t="str">
        <f t="shared" si="4"/>
        <v/>
      </c>
      <c r="O11" t="str">
        <f t="shared" si="5"/>
        <v/>
      </c>
      <c r="P11" t="str">
        <f t="shared" si="7"/>
        <v/>
      </c>
      <c r="Q11" t="s">
        <v>18</v>
      </c>
      <c r="R11" t="str">
        <f>CONCATENATE("GNG ",I11,IF(D11="G-Core",CONCATENATE("_",E11),""))</f>
        <v>GNG ZoomOut_101030</v>
      </c>
      <c r="S11" t="str">
        <f>IF(D11="G-Core",C11,"")</f>
        <v>gscope-cdu-1</v>
      </c>
      <c r="T11">
        <f>IF(D11="G-Core",B11,"")</f>
        <v>101030</v>
      </c>
      <c r="U11" t="str">
        <f t="shared" si="8"/>
        <v/>
      </c>
    </row>
    <row r="12" spans="2:21" x14ac:dyDescent="0.25">
      <c r="B12">
        <v>101030</v>
      </c>
      <c r="C12" t="s">
        <v>36</v>
      </c>
      <c r="D12" t="s">
        <v>14</v>
      </c>
      <c r="E12" s="7">
        <f t="shared" si="0"/>
        <v>101030</v>
      </c>
      <c r="G12" t="str">
        <f t="shared" si="1"/>
        <v>GeVi ZoomStop_101030</v>
      </c>
      <c r="H12" t="s">
        <v>15</v>
      </c>
      <c r="I12" t="s">
        <v>26</v>
      </c>
      <c r="J12">
        <f t="shared" si="2"/>
        <v>101030</v>
      </c>
      <c r="K12" t="str">
        <f t="shared" si="6"/>
        <v/>
      </c>
      <c r="L12" t="s">
        <v>17</v>
      </c>
      <c r="M12" t="str">
        <f t="shared" si="3"/>
        <v>GSC ZoomStop</v>
      </c>
      <c r="N12" t="str">
        <f t="shared" si="4"/>
        <v/>
      </c>
      <c r="O12" t="str">
        <f t="shared" si="5"/>
        <v/>
      </c>
      <c r="P12" t="str">
        <f t="shared" si="7"/>
        <v/>
      </c>
      <c r="Q12" t="s">
        <v>18</v>
      </c>
      <c r="R12" t="str">
        <f>CONCATENATE("GNG ",I12,IF(D12="G-Core",CONCATENATE("_",E12),""))</f>
        <v>GNG ZoomStop_101030</v>
      </c>
      <c r="S12" t="str">
        <f>IF(D12="G-Core",C12,"")</f>
        <v>gscope-cdu-1</v>
      </c>
      <c r="T12">
        <f>IF(D12="G-Core",B12,"")</f>
        <v>101030</v>
      </c>
      <c r="U12" t="str">
        <f t="shared" si="8"/>
        <v/>
      </c>
    </row>
    <row r="13" spans="2:21" x14ac:dyDescent="0.25">
      <c r="B13">
        <v>101030</v>
      </c>
      <c r="C13" t="s">
        <v>36</v>
      </c>
      <c r="D13" t="s">
        <v>14</v>
      </c>
      <c r="E13" s="7">
        <f t="shared" si="0"/>
        <v>101030</v>
      </c>
      <c r="G13" t="str">
        <f t="shared" si="1"/>
        <v>GeVi FocusFar_101030</v>
      </c>
      <c r="H13" t="s">
        <v>15</v>
      </c>
      <c r="I13" t="s">
        <v>27</v>
      </c>
      <c r="J13">
        <f t="shared" si="2"/>
        <v>101030</v>
      </c>
      <c r="K13">
        <f t="shared" si="6"/>
        <v>0</v>
      </c>
      <c r="L13" t="s">
        <v>17</v>
      </c>
      <c r="M13" t="str">
        <f t="shared" si="3"/>
        <v>GSC FocusFar</v>
      </c>
      <c r="N13" t="str">
        <f t="shared" si="4"/>
        <v/>
      </c>
      <c r="O13" t="str">
        <f t="shared" si="5"/>
        <v/>
      </c>
      <c r="P13">
        <f t="shared" si="7"/>
        <v>128</v>
      </c>
      <c r="Q13" t="s">
        <v>18</v>
      </c>
      <c r="R13" t="str">
        <f>CONCATENATE("GNG ",I13,IF(D13="G-Core",CONCATENATE("_",E13),""))</f>
        <v>GNG FocusFar_101030</v>
      </c>
      <c r="S13" t="str">
        <f>IF(D13="G-Core",C13,"")</f>
        <v>gscope-cdu-1</v>
      </c>
      <c r="T13">
        <f>IF(D13="G-Core",B13,"")</f>
        <v>101030</v>
      </c>
      <c r="U13">
        <f t="shared" si="8"/>
        <v>128</v>
      </c>
    </row>
    <row r="14" spans="2:21" x14ac:dyDescent="0.25">
      <c r="B14">
        <v>101030</v>
      </c>
      <c r="C14" t="s">
        <v>36</v>
      </c>
      <c r="D14" t="s">
        <v>14</v>
      </c>
      <c r="E14" s="7">
        <f t="shared" si="0"/>
        <v>101030</v>
      </c>
      <c r="G14" t="str">
        <f t="shared" si="1"/>
        <v>GeVi FocusNear_101030</v>
      </c>
      <c r="H14" t="s">
        <v>15</v>
      </c>
      <c r="I14" t="s">
        <v>28</v>
      </c>
      <c r="J14">
        <f t="shared" si="2"/>
        <v>101030</v>
      </c>
      <c r="K14">
        <f t="shared" si="6"/>
        <v>0</v>
      </c>
      <c r="L14" t="s">
        <v>17</v>
      </c>
      <c r="M14" t="str">
        <f t="shared" si="3"/>
        <v>GSC FocusNear</v>
      </c>
      <c r="N14" t="str">
        <f t="shared" si="4"/>
        <v/>
      </c>
      <c r="O14" t="str">
        <f t="shared" si="5"/>
        <v/>
      </c>
      <c r="P14">
        <f t="shared" si="7"/>
        <v>128</v>
      </c>
      <c r="Q14" t="s">
        <v>18</v>
      </c>
      <c r="R14" t="str">
        <f>CONCATENATE("GNG ",I14,IF(D14="G-Core",CONCATENATE("_",E14),""))</f>
        <v>GNG FocusNear_101030</v>
      </c>
      <c r="S14" t="str">
        <f>IF(D14="G-Core",C14,"")</f>
        <v>gscope-cdu-1</v>
      </c>
      <c r="T14">
        <f>IF(D14="G-Core",B14,"")</f>
        <v>101030</v>
      </c>
      <c r="U14">
        <f t="shared" si="8"/>
        <v>128</v>
      </c>
    </row>
    <row r="15" spans="2:21" x14ac:dyDescent="0.25">
      <c r="B15">
        <v>101030</v>
      </c>
      <c r="C15" t="s">
        <v>36</v>
      </c>
      <c r="D15" t="s">
        <v>14</v>
      </c>
      <c r="E15" s="7">
        <f t="shared" si="0"/>
        <v>101030</v>
      </c>
      <c r="G15" t="str">
        <f t="shared" si="1"/>
        <v>GeVi FocusStop_101030</v>
      </c>
      <c r="H15" t="s">
        <v>15</v>
      </c>
      <c r="I15" t="s">
        <v>29</v>
      </c>
      <c r="J15">
        <f t="shared" si="2"/>
        <v>101030</v>
      </c>
      <c r="K15">
        <f t="shared" si="6"/>
        <v>0</v>
      </c>
      <c r="L15" t="s">
        <v>17</v>
      </c>
      <c r="M15" t="str">
        <f t="shared" si="3"/>
        <v>GSC FocusStop</v>
      </c>
      <c r="N15" t="str">
        <f t="shared" si="4"/>
        <v/>
      </c>
      <c r="O15" t="str">
        <f t="shared" si="5"/>
        <v/>
      </c>
      <c r="P15">
        <f t="shared" si="7"/>
        <v>128</v>
      </c>
      <c r="Q15" t="s">
        <v>18</v>
      </c>
      <c r="R15" t="str">
        <f>CONCATENATE("GNG ",I15,IF(D15="G-Core",CONCATENATE("_",E15),""))</f>
        <v>GNG FocusStop_101030</v>
      </c>
      <c r="S15" t="str">
        <f>IF(D15="G-Core",C15,"")</f>
        <v>gscope-cdu-1</v>
      </c>
      <c r="T15">
        <f>IF(D15="G-Core",B15,"")</f>
        <v>101030</v>
      </c>
      <c r="U15">
        <f t="shared" si="8"/>
        <v>128</v>
      </c>
    </row>
    <row r="16" spans="2:21" x14ac:dyDescent="0.25">
      <c r="B16">
        <v>101030</v>
      </c>
      <c r="C16" t="s">
        <v>36</v>
      </c>
      <c r="D16" t="s">
        <v>14</v>
      </c>
      <c r="E16" s="7">
        <f t="shared" si="0"/>
        <v>101030</v>
      </c>
      <c r="G16" t="str">
        <f t="shared" si="1"/>
        <v>GeVi DefaultPosCalUp_101030</v>
      </c>
      <c r="H16" t="s">
        <v>15</v>
      </c>
      <c r="I16" t="s">
        <v>30</v>
      </c>
      <c r="J16">
        <f t="shared" si="2"/>
        <v>101030</v>
      </c>
      <c r="K16" t="str">
        <f t="shared" si="6"/>
        <v/>
      </c>
      <c r="L16" t="s">
        <v>17</v>
      </c>
      <c r="M16" t="str">
        <f t="shared" si="3"/>
        <v>GSC DefaultPosCalUp</v>
      </c>
      <c r="N16" t="str">
        <f t="shared" si="4"/>
        <v/>
      </c>
      <c r="O16" t="str">
        <f t="shared" si="5"/>
        <v/>
      </c>
      <c r="P16" t="str">
        <f t="shared" si="7"/>
        <v/>
      </c>
      <c r="Q16" t="s">
        <v>18</v>
      </c>
      <c r="R16" t="str">
        <f>CONCATENATE("GNG ",I16,IF(D16="G-Core",CONCATENATE("_",E16),""))</f>
        <v>GNG DefaultPosCalUp_101030</v>
      </c>
      <c r="S16" t="str">
        <f>IF(D16="G-Core",C16,"")</f>
        <v>gscope-cdu-1</v>
      </c>
      <c r="T16">
        <f>IF(D16="G-Core",B16,"")</f>
        <v>101030</v>
      </c>
      <c r="U16" t="str">
        <f t="shared" si="8"/>
        <v/>
      </c>
    </row>
    <row r="17" spans="2:21" x14ac:dyDescent="0.25">
      <c r="B17">
        <v>101030</v>
      </c>
      <c r="C17" t="s">
        <v>36</v>
      </c>
      <c r="D17" t="s">
        <v>14</v>
      </c>
      <c r="E17" s="7">
        <f t="shared" si="0"/>
        <v>101030</v>
      </c>
      <c r="G17" t="str">
        <f t="shared" si="1"/>
        <v>GeVi DefaultPosClear_101030</v>
      </c>
      <c r="H17" t="s">
        <v>15</v>
      </c>
      <c r="I17" t="s">
        <v>31</v>
      </c>
      <c r="J17">
        <f t="shared" si="2"/>
        <v>101030</v>
      </c>
      <c r="K17" t="str">
        <f t="shared" si="6"/>
        <v/>
      </c>
      <c r="L17" t="s">
        <v>17</v>
      </c>
      <c r="M17" t="str">
        <f t="shared" si="3"/>
        <v>GSC DefaultPosClear</v>
      </c>
      <c r="N17" t="str">
        <f t="shared" si="4"/>
        <v/>
      </c>
      <c r="O17" t="str">
        <f t="shared" si="5"/>
        <v/>
      </c>
      <c r="P17" t="str">
        <f t="shared" si="7"/>
        <v/>
      </c>
      <c r="Q17" t="s">
        <v>18</v>
      </c>
      <c r="R17" t="str">
        <f>CONCATENATE("GNG ",I17,IF(D17="G-Core",CONCATENATE("_",E17),""))</f>
        <v>GNG DefaultPosClear_101030</v>
      </c>
      <c r="S17" t="str">
        <f>IF(D17="G-Core",C17,"")</f>
        <v>gscope-cdu-1</v>
      </c>
      <c r="T17">
        <f>IF(D17="G-Core",B17,"")</f>
        <v>101030</v>
      </c>
      <c r="U17" t="str">
        <f t="shared" si="8"/>
        <v/>
      </c>
    </row>
    <row r="18" spans="2:21" x14ac:dyDescent="0.25">
      <c r="B18">
        <v>101030</v>
      </c>
      <c r="C18" t="s">
        <v>36</v>
      </c>
      <c r="D18" t="s">
        <v>14</v>
      </c>
      <c r="E18" s="7">
        <f t="shared" si="0"/>
        <v>101030</v>
      </c>
      <c r="G18" t="str">
        <f t="shared" si="1"/>
        <v>GeVi DefaultPosSave_101030</v>
      </c>
      <c r="H18" t="s">
        <v>15</v>
      </c>
      <c r="I18" t="s">
        <v>32</v>
      </c>
      <c r="J18">
        <f t="shared" si="2"/>
        <v>101030</v>
      </c>
      <c r="K18" t="str">
        <f t="shared" si="6"/>
        <v/>
      </c>
      <c r="L18" t="s">
        <v>17</v>
      </c>
      <c r="M18" t="str">
        <f t="shared" si="3"/>
        <v>GSC DefaultPosSave</v>
      </c>
      <c r="N18" t="str">
        <f t="shared" si="4"/>
        <v/>
      </c>
      <c r="O18" t="str">
        <f t="shared" si="5"/>
        <v/>
      </c>
      <c r="P18" t="str">
        <f t="shared" si="7"/>
        <v/>
      </c>
      <c r="Q18" t="s">
        <v>18</v>
      </c>
      <c r="R18" t="str">
        <f>CONCATENATE("GNG ",I18,IF(D18="G-Core",CONCATENATE("_",E18),""))</f>
        <v>GNG DefaultPosSave_101030</v>
      </c>
      <c r="S18" t="str">
        <f>IF(D18="G-Core",C18,"")</f>
        <v>gscope-cdu-1</v>
      </c>
      <c r="T18">
        <f>IF(D18="G-Core",B18,"")</f>
        <v>101030</v>
      </c>
      <c r="U18" t="str">
        <f t="shared" si="8"/>
        <v/>
      </c>
    </row>
    <row r="19" spans="2:21" x14ac:dyDescent="0.25">
      <c r="B19">
        <v>101030</v>
      </c>
      <c r="C19" t="s">
        <v>36</v>
      </c>
      <c r="D19" t="s">
        <v>14</v>
      </c>
      <c r="E19" s="7">
        <f t="shared" si="0"/>
        <v>101030</v>
      </c>
      <c r="G19" t="str">
        <f t="shared" si="1"/>
        <v>GeVi IrisClose_101030</v>
      </c>
      <c r="H19" t="s">
        <v>15</v>
      </c>
      <c r="I19" t="s">
        <v>33</v>
      </c>
      <c r="J19">
        <f t="shared" si="2"/>
        <v>101030</v>
      </c>
      <c r="K19" t="str">
        <f t="shared" si="6"/>
        <v/>
      </c>
      <c r="L19" t="s">
        <v>17</v>
      </c>
      <c r="M19" t="str">
        <f t="shared" si="3"/>
        <v>GSC IrisClose</v>
      </c>
      <c r="N19" t="str">
        <f t="shared" si="4"/>
        <v/>
      </c>
      <c r="O19" t="str">
        <f t="shared" si="5"/>
        <v/>
      </c>
      <c r="P19" t="str">
        <f t="shared" si="7"/>
        <v/>
      </c>
      <c r="Q19" t="s">
        <v>18</v>
      </c>
      <c r="R19" t="str">
        <f>CONCATENATE("GNG ",I19,IF(D19="G-Core",CONCATENATE("_",E19),""))</f>
        <v>GNG IrisClose_101030</v>
      </c>
      <c r="S19" t="str">
        <f>IF(D19="G-Core",C19,"")</f>
        <v>gscope-cdu-1</v>
      </c>
      <c r="T19">
        <f>IF(D19="G-Core",B19,"")</f>
        <v>101030</v>
      </c>
      <c r="U19" t="str">
        <f t="shared" si="8"/>
        <v/>
      </c>
    </row>
    <row r="20" spans="2:21" x14ac:dyDescent="0.25">
      <c r="B20">
        <v>101030</v>
      </c>
      <c r="C20" t="s">
        <v>36</v>
      </c>
      <c r="D20" t="s">
        <v>14</v>
      </c>
      <c r="E20" s="7">
        <f t="shared" si="0"/>
        <v>101030</v>
      </c>
      <c r="G20" t="str">
        <f t="shared" si="1"/>
        <v>GeVi IrisOpen_101030</v>
      </c>
      <c r="H20" t="s">
        <v>15</v>
      </c>
      <c r="I20" t="s">
        <v>34</v>
      </c>
      <c r="J20">
        <f t="shared" si="2"/>
        <v>101030</v>
      </c>
      <c r="K20" t="str">
        <f t="shared" si="6"/>
        <v/>
      </c>
      <c r="L20" t="s">
        <v>17</v>
      </c>
      <c r="M20" t="str">
        <f t="shared" si="3"/>
        <v>GSC IrisOpen</v>
      </c>
      <c r="N20" t="str">
        <f t="shared" si="4"/>
        <v/>
      </c>
      <c r="O20" t="str">
        <f t="shared" si="5"/>
        <v/>
      </c>
      <c r="P20" t="str">
        <f t="shared" si="7"/>
        <v/>
      </c>
      <c r="Q20" t="s">
        <v>18</v>
      </c>
      <c r="R20" t="str">
        <f>CONCATENATE("GNG ",I20,IF(D20="G-Core",CONCATENATE("_",E20),""))</f>
        <v>GNG IrisOpen_101030</v>
      </c>
      <c r="S20" t="str">
        <f>IF(D20="G-Core",C20,"")</f>
        <v>gscope-cdu-1</v>
      </c>
      <c r="T20">
        <f>IF(D20="G-Core",B20,"")</f>
        <v>101030</v>
      </c>
      <c r="U20" t="str">
        <f t="shared" si="8"/>
        <v/>
      </c>
    </row>
    <row r="21" spans="2:21" x14ac:dyDescent="0.25">
      <c r="B21">
        <v>101030</v>
      </c>
      <c r="C21" t="s">
        <v>36</v>
      </c>
      <c r="D21" t="s">
        <v>14</v>
      </c>
      <c r="E21" s="7">
        <f t="shared" si="0"/>
        <v>101030</v>
      </c>
      <c r="G21" t="str">
        <f t="shared" si="1"/>
        <v>GeVi IrisStop_101030</v>
      </c>
      <c r="H21" t="s">
        <v>15</v>
      </c>
      <c r="I21" t="s">
        <v>35</v>
      </c>
      <c r="J21">
        <f t="shared" si="2"/>
        <v>101030</v>
      </c>
      <c r="K21" t="str">
        <f t="shared" si="6"/>
        <v/>
      </c>
      <c r="L21" t="s">
        <v>17</v>
      </c>
      <c r="M21" t="str">
        <f t="shared" si="3"/>
        <v>GSC IrisStop</v>
      </c>
      <c r="N21" t="str">
        <f t="shared" si="4"/>
        <v/>
      </c>
      <c r="O21" t="str">
        <f t="shared" si="5"/>
        <v/>
      </c>
      <c r="P21" t="str">
        <f t="shared" si="7"/>
        <v/>
      </c>
      <c r="Q21" t="s">
        <v>18</v>
      </c>
      <c r="R21" t="str">
        <f>CONCATENATE("GNG ",I21,IF(D21="G-Core",CONCATENATE("_",E21),""))</f>
        <v>GNG IrisStop_101030</v>
      </c>
      <c r="S21" t="str">
        <f>IF(D21="G-Core",C21,"")</f>
        <v>gscope-cdu-1</v>
      </c>
      <c r="T21">
        <f>IF(D21="G-Core",B21,"")</f>
        <v>101030</v>
      </c>
      <c r="U21" t="str">
        <f t="shared" si="8"/>
        <v/>
      </c>
    </row>
    <row r="22" spans="2:21" x14ac:dyDescent="0.25">
      <c r="B22">
        <v>106001</v>
      </c>
      <c r="C22" t="s">
        <v>39</v>
      </c>
      <c r="D22" t="s">
        <v>40</v>
      </c>
      <c r="E22" s="7">
        <f t="shared" ref="E22:E41" si="9">B22</f>
        <v>106001</v>
      </c>
      <c r="G22" t="str">
        <f t="shared" ref="G22:G39" si="10">CONCATENATE("GeVi ",I22,"_",E22)</f>
        <v>GeVi PanLeft_106001</v>
      </c>
      <c r="H22" t="s">
        <v>15</v>
      </c>
      <c r="I22" t="s">
        <v>16</v>
      </c>
      <c r="J22">
        <f t="shared" ref="J22:J39" si="11">E22</f>
        <v>106001</v>
      </c>
      <c r="K22" t="str">
        <f t="shared" si="6"/>
        <v/>
      </c>
      <c r="L22" t="s">
        <v>17</v>
      </c>
      <c r="M22" t="str">
        <f t="shared" ref="M22:M39" si="12">CONCATENATE("GSC ",I22,IF(D22="G-Core","",CONCATENATE("_",B22)))</f>
        <v>GSC PanLeft_106001</v>
      </c>
      <c r="N22" t="str">
        <f t="shared" ref="N22:N39" si="13">IF(D22="G-Core","",C22)</f>
        <v>GSC - Praha 6 - 1</v>
      </c>
      <c r="O22">
        <f t="shared" ref="O22:O39" si="14">IF(D22="G-Core","",B22)</f>
        <v>106001</v>
      </c>
      <c r="P22" t="str">
        <f t="shared" si="7"/>
        <v/>
      </c>
      <c r="Q22" t="s">
        <v>18</v>
      </c>
      <c r="R22" t="str">
        <f>CONCATENATE("GNG ",I22,IF(D22="G-Core",CONCATENATE("_",E22),""))</f>
        <v>GNG PanLeft</v>
      </c>
      <c r="S22" t="str">
        <f>IF(D22="G-Core",C22,"")</f>
        <v/>
      </c>
      <c r="T22" t="str">
        <f>IF(D22="G-Core",B22,"")</f>
        <v/>
      </c>
      <c r="U22" t="str">
        <f t="shared" si="8"/>
        <v/>
      </c>
    </row>
    <row r="23" spans="2:21" x14ac:dyDescent="0.25">
      <c r="B23">
        <v>106001</v>
      </c>
      <c r="C23" t="s">
        <v>39</v>
      </c>
      <c r="D23" t="s">
        <v>40</v>
      </c>
      <c r="E23" s="7">
        <f t="shared" si="9"/>
        <v>106001</v>
      </c>
      <c r="G23" t="str">
        <f t="shared" si="10"/>
        <v>GeVi PanRight_106001</v>
      </c>
      <c r="H23" t="s">
        <v>15</v>
      </c>
      <c r="I23" t="s">
        <v>19</v>
      </c>
      <c r="J23">
        <f t="shared" si="11"/>
        <v>106001</v>
      </c>
      <c r="K23" t="str">
        <f t="shared" si="6"/>
        <v/>
      </c>
      <c r="L23" t="s">
        <v>17</v>
      </c>
      <c r="M23" t="str">
        <f t="shared" si="12"/>
        <v>GSC PanRight_106001</v>
      </c>
      <c r="N23" t="str">
        <f t="shared" si="13"/>
        <v>GSC - Praha 6 - 1</v>
      </c>
      <c r="O23">
        <f t="shared" si="14"/>
        <v>106001</v>
      </c>
      <c r="P23" t="str">
        <f t="shared" si="7"/>
        <v/>
      </c>
      <c r="Q23" t="s">
        <v>18</v>
      </c>
      <c r="R23" t="str">
        <f>CONCATENATE("GNG ",I23,IF(D23="G-Core",CONCATENATE("_",E23),""))</f>
        <v>GNG PanRight</v>
      </c>
      <c r="S23" t="str">
        <f>IF(D23="G-Core",C23,"")</f>
        <v/>
      </c>
      <c r="T23" t="str">
        <f>IF(D23="G-Core",B23,"")</f>
        <v/>
      </c>
      <c r="U23" t="str">
        <f t="shared" si="8"/>
        <v/>
      </c>
    </row>
    <row r="24" spans="2:21" x14ac:dyDescent="0.25">
      <c r="B24">
        <v>106001</v>
      </c>
      <c r="C24" t="s">
        <v>39</v>
      </c>
      <c r="D24" t="s">
        <v>40</v>
      </c>
      <c r="E24" s="7">
        <f t="shared" si="9"/>
        <v>106001</v>
      </c>
      <c r="G24" t="str">
        <f t="shared" si="10"/>
        <v>GeVi PanStop_106001</v>
      </c>
      <c r="H24" t="s">
        <v>15</v>
      </c>
      <c r="I24" t="s">
        <v>20</v>
      </c>
      <c r="J24">
        <f t="shared" si="11"/>
        <v>106001</v>
      </c>
      <c r="K24" t="str">
        <f t="shared" si="6"/>
        <v/>
      </c>
      <c r="L24" t="s">
        <v>17</v>
      </c>
      <c r="M24" t="str">
        <f t="shared" si="12"/>
        <v>GSC PanStop_106001</v>
      </c>
      <c r="N24" t="str">
        <f t="shared" si="13"/>
        <v>GSC - Praha 6 - 1</v>
      </c>
      <c r="O24">
        <f t="shared" si="14"/>
        <v>106001</v>
      </c>
      <c r="P24" t="str">
        <f t="shared" si="7"/>
        <v/>
      </c>
      <c r="Q24" t="s">
        <v>18</v>
      </c>
      <c r="R24" t="str">
        <f>CONCATENATE("GNG ",I24,IF(D24="G-Core",CONCATENATE("_",E24),""))</f>
        <v>GNG PanStop</v>
      </c>
      <c r="S24" t="str">
        <f>IF(D24="G-Core",C24,"")</f>
        <v/>
      </c>
      <c r="T24" t="str">
        <f>IF(D24="G-Core",B24,"")</f>
        <v/>
      </c>
      <c r="U24" t="str">
        <f t="shared" si="8"/>
        <v/>
      </c>
    </row>
    <row r="25" spans="2:21" x14ac:dyDescent="0.25">
      <c r="B25">
        <v>106001</v>
      </c>
      <c r="C25" t="s">
        <v>39</v>
      </c>
      <c r="D25" t="s">
        <v>40</v>
      </c>
      <c r="E25" s="7">
        <f t="shared" si="9"/>
        <v>106001</v>
      </c>
      <c r="G25" t="str">
        <f t="shared" si="10"/>
        <v>GeVi TiltDown_106001</v>
      </c>
      <c r="H25" t="s">
        <v>15</v>
      </c>
      <c r="I25" t="s">
        <v>21</v>
      </c>
      <c r="J25">
        <f t="shared" si="11"/>
        <v>106001</v>
      </c>
      <c r="K25" t="str">
        <f t="shared" si="6"/>
        <v/>
      </c>
      <c r="L25" t="s">
        <v>17</v>
      </c>
      <c r="M25" t="str">
        <f t="shared" si="12"/>
        <v>GSC TiltDown_106001</v>
      </c>
      <c r="N25" t="str">
        <f t="shared" si="13"/>
        <v>GSC - Praha 6 - 1</v>
      </c>
      <c r="O25">
        <f t="shared" si="14"/>
        <v>106001</v>
      </c>
      <c r="P25" t="str">
        <f t="shared" si="7"/>
        <v/>
      </c>
      <c r="Q25" t="s">
        <v>18</v>
      </c>
      <c r="R25" t="str">
        <f>CONCATENATE("GNG ",I25,IF(D25="G-Core",CONCATENATE("_",E25),""))</f>
        <v>GNG TiltDown</v>
      </c>
      <c r="S25" t="str">
        <f>IF(D25="G-Core",C25,"")</f>
        <v/>
      </c>
      <c r="T25" t="str">
        <f>IF(D25="G-Core",B25,"")</f>
        <v/>
      </c>
      <c r="U25" t="str">
        <f t="shared" si="8"/>
        <v/>
      </c>
    </row>
    <row r="26" spans="2:21" x14ac:dyDescent="0.25">
      <c r="B26">
        <v>106001</v>
      </c>
      <c r="C26" t="s">
        <v>39</v>
      </c>
      <c r="D26" t="s">
        <v>40</v>
      </c>
      <c r="E26" s="7">
        <f t="shared" si="9"/>
        <v>106001</v>
      </c>
      <c r="G26" t="str">
        <f t="shared" si="10"/>
        <v>GeVi TiltUp_106001</v>
      </c>
      <c r="H26" t="s">
        <v>15</v>
      </c>
      <c r="I26" t="s">
        <v>22</v>
      </c>
      <c r="J26">
        <f t="shared" si="11"/>
        <v>106001</v>
      </c>
      <c r="K26" t="str">
        <f t="shared" si="6"/>
        <v/>
      </c>
      <c r="L26" t="s">
        <v>17</v>
      </c>
      <c r="M26" t="str">
        <f t="shared" si="12"/>
        <v>GSC TiltUp_106001</v>
      </c>
      <c r="N26" t="str">
        <f t="shared" si="13"/>
        <v>GSC - Praha 6 - 1</v>
      </c>
      <c r="O26">
        <f t="shared" si="14"/>
        <v>106001</v>
      </c>
      <c r="P26" t="str">
        <f t="shared" si="7"/>
        <v/>
      </c>
      <c r="Q26" t="s">
        <v>18</v>
      </c>
      <c r="R26" t="str">
        <f>CONCATENATE("GNG ",I26,IF(D26="G-Core",CONCATENATE("_",E26),""))</f>
        <v>GNG TiltUp</v>
      </c>
      <c r="S26" t="str">
        <f>IF(D26="G-Core",C26,"")</f>
        <v/>
      </c>
      <c r="T26" t="str">
        <f>IF(D26="G-Core",B26,"")</f>
        <v/>
      </c>
      <c r="U26" t="str">
        <f t="shared" si="8"/>
        <v/>
      </c>
    </row>
    <row r="27" spans="2:21" x14ac:dyDescent="0.25">
      <c r="B27">
        <v>106001</v>
      </c>
      <c r="C27" t="s">
        <v>39</v>
      </c>
      <c r="D27" t="s">
        <v>40</v>
      </c>
      <c r="E27" s="7">
        <f t="shared" si="9"/>
        <v>106001</v>
      </c>
      <c r="G27" t="str">
        <f t="shared" si="10"/>
        <v>GeVi TiltStop_106001</v>
      </c>
      <c r="H27" t="s">
        <v>15</v>
      </c>
      <c r="I27" t="s">
        <v>23</v>
      </c>
      <c r="J27">
        <f t="shared" si="11"/>
        <v>106001</v>
      </c>
      <c r="K27" t="str">
        <f t="shared" si="6"/>
        <v/>
      </c>
      <c r="L27" t="s">
        <v>17</v>
      </c>
      <c r="M27" t="str">
        <f t="shared" si="12"/>
        <v>GSC TiltStop_106001</v>
      </c>
      <c r="N27" t="str">
        <f t="shared" si="13"/>
        <v>GSC - Praha 6 - 1</v>
      </c>
      <c r="O27">
        <f t="shared" si="14"/>
        <v>106001</v>
      </c>
      <c r="P27" t="str">
        <f t="shared" si="7"/>
        <v/>
      </c>
      <c r="Q27" t="s">
        <v>18</v>
      </c>
      <c r="R27" t="str">
        <f>CONCATENATE("GNG ",I27,IF(D27="G-Core",CONCATENATE("_",E27),""))</f>
        <v>GNG TiltStop</v>
      </c>
      <c r="S27" t="str">
        <f>IF(D27="G-Core",C27,"")</f>
        <v/>
      </c>
      <c r="T27" t="str">
        <f>IF(D27="G-Core",B27,"")</f>
        <v/>
      </c>
      <c r="U27" t="str">
        <f t="shared" si="8"/>
        <v/>
      </c>
    </row>
    <row r="28" spans="2:21" x14ac:dyDescent="0.25">
      <c r="B28">
        <v>106001</v>
      </c>
      <c r="C28" t="s">
        <v>39</v>
      </c>
      <c r="D28" t="s">
        <v>40</v>
      </c>
      <c r="E28" s="7">
        <f t="shared" si="9"/>
        <v>106001</v>
      </c>
      <c r="G28" t="str">
        <f t="shared" si="10"/>
        <v>GeVi ZoomIn_106001</v>
      </c>
      <c r="H28" t="s">
        <v>15</v>
      </c>
      <c r="I28" t="s">
        <v>24</v>
      </c>
      <c r="J28">
        <f t="shared" si="11"/>
        <v>106001</v>
      </c>
      <c r="K28" t="str">
        <f t="shared" si="6"/>
        <v/>
      </c>
      <c r="L28" t="s">
        <v>17</v>
      </c>
      <c r="M28" t="str">
        <f t="shared" si="12"/>
        <v>GSC ZoomIn_106001</v>
      </c>
      <c r="N28" t="str">
        <f t="shared" si="13"/>
        <v>GSC - Praha 6 - 1</v>
      </c>
      <c r="O28">
        <f t="shared" si="14"/>
        <v>106001</v>
      </c>
      <c r="P28" t="str">
        <f t="shared" si="7"/>
        <v/>
      </c>
      <c r="Q28" t="s">
        <v>18</v>
      </c>
      <c r="R28" t="str">
        <f>CONCATENATE("GNG ",I28,IF(D28="G-Core",CONCATENATE("_",E28),""))</f>
        <v>GNG ZoomIn</v>
      </c>
      <c r="S28" t="str">
        <f>IF(D28="G-Core",C28,"")</f>
        <v/>
      </c>
      <c r="T28" t="str">
        <f>IF(D28="G-Core",B28,"")</f>
        <v/>
      </c>
      <c r="U28" t="str">
        <f t="shared" si="8"/>
        <v/>
      </c>
    </row>
    <row r="29" spans="2:21" x14ac:dyDescent="0.25">
      <c r="B29">
        <v>106001</v>
      </c>
      <c r="C29" t="s">
        <v>39</v>
      </c>
      <c r="D29" t="s">
        <v>40</v>
      </c>
      <c r="E29" s="7">
        <f t="shared" si="9"/>
        <v>106001</v>
      </c>
      <c r="G29" t="str">
        <f t="shared" si="10"/>
        <v>GeVi ZoomOut_106001</v>
      </c>
      <c r="H29" t="s">
        <v>15</v>
      </c>
      <c r="I29" t="s">
        <v>25</v>
      </c>
      <c r="J29">
        <f t="shared" si="11"/>
        <v>106001</v>
      </c>
      <c r="K29" t="str">
        <f t="shared" si="6"/>
        <v/>
      </c>
      <c r="L29" t="s">
        <v>17</v>
      </c>
      <c r="M29" t="str">
        <f t="shared" si="12"/>
        <v>GSC ZoomOut_106001</v>
      </c>
      <c r="N29" t="str">
        <f t="shared" si="13"/>
        <v>GSC - Praha 6 - 1</v>
      </c>
      <c r="O29">
        <f t="shared" si="14"/>
        <v>106001</v>
      </c>
      <c r="P29" t="str">
        <f t="shared" si="7"/>
        <v/>
      </c>
      <c r="Q29" t="s">
        <v>18</v>
      </c>
      <c r="R29" t="str">
        <f>CONCATENATE("GNG ",I29,IF(D29="G-Core",CONCATENATE("_",E29),""))</f>
        <v>GNG ZoomOut</v>
      </c>
      <c r="S29" t="str">
        <f>IF(D29="G-Core",C29,"")</f>
        <v/>
      </c>
      <c r="T29" t="str">
        <f>IF(D29="G-Core",B29,"")</f>
        <v/>
      </c>
      <c r="U29" t="str">
        <f t="shared" si="8"/>
        <v/>
      </c>
    </row>
    <row r="30" spans="2:21" x14ac:dyDescent="0.25">
      <c r="B30">
        <v>106001</v>
      </c>
      <c r="C30" t="s">
        <v>39</v>
      </c>
      <c r="D30" t="s">
        <v>40</v>
      </c>
      <c r="E30" s="7">
        <f t="shared" si="9"/>
        <v>106001</v>
      </c>
      <c r="G30" t="str">
        <f t="shared" si="10"/>
        <v>GeVi ZoomStop_106001</v>
      </c>
      <c r="H30" t="s">
        <v>15</v>
      </c>
      <c r="I30" t="s">
        <v>26</v>
      </c>
      <c r="J30">
        <f t="shared" si="11"/>
        <v>106001</v>
      </c>
      <c r="K30" t="str">
        <f t="shared" si="6"/>
        <v/>
      </c>
      <c r="L30" t="s">
        <v>17</v>
      </c>
      <c r="M30" t="str">
        <f t="shared" si="12"/>
        <v>GSC ZoomStop_106001</v>
      </c>
      <c r="N30" t="str">
        <f t="shared" si="13"/>
        <v>GSC - Praha 6 - 1</v>
      </c>
      <c r="O30">
        <f t="shared" si="14"/>
        <v>106001</v>
      </c>
      <c r="P30" t="str">
        <f t="shared" si="7"/>
        <v/>
      </c>
      <c r="Q30" t="s">
        <v>18</v>
      </c>
      <c r="R30" t="str">
        <f>CONCATENATE("GNG ",I30,IF(D30="G-Core",CONCATENATE("_",E30),""))</f>
        <v>GNG ZoomStop</v>
      </c>
      <c r="S30" t="str">
        <f>IF(D30="G-Core",C30,"")</f>
        <v/>
      </c>
      <c r="T30" t="str">
        <f>IF(D30="G-Core",B30,"")</f>
        <v/>
      </c>
      <c r="U30" t="str">
        <f t="shared" si="8"/>
        <v/>
      </c>
    </row>
    <row r="31" spans="2:21" x14ac:dyDescent="0.25">
      <c r="B31">
        <v>106001</v>
      </c>
      <c r="C31" t="s">
        <v>39</v>
      </c>
      <c r="D31" t="s">
        <v>40</v>
      </c>
      <c r="E31" s="7">
        <f t="shared" si="9"/>
        <v>106001</v>
      </c>
      <c r="G31" t="str">
        <f t="shared" si="10"/>
        <v>GeVi FocusFar_106001</v>
      </c>
      <c r="H31" t="s">
        <v>15</v>
      </c>
      <c r="I31" t="s">
        <v>27</v>
      </c>
      <c r="J31">
        <f t="shared" si="11"/>
        <v>106001</v>
      </c>
      <c r="K31">
        <f t="shared" si="6"/>
        <v>0</v>
      </c>
      <c r="L31" t="s">
        <v>17</v>
      </c>
      <c r="M31" t="str">
        <f t="shared" si="12"/>
        <v>GSC FocusFar_106001</v>
      </c>
      <c r="N31" t="str">
        <f t="shared" si="13"/>
        <v>GSC - Praha 6 - 1</v>
      </c>
      <c r="O31">
        <f t="shared" si="14"/>
        <v>106001</v>
      </c>
      <c r="P31">
        <f t="shared" si="7"/>
        <v>128</v>
      </c>
      <c r="Q31" t="s">
        <v>18</v>
      </c>
      <c r="R31" t="str">
        <f>CONCATENATE("GNG ",I31,IF(D31="G-Core",CONCATENATE("_",E31),""))</f>
        <v>GNG FocusFar</v>
      </c>
      <c r="S31" t="str">
        <f>IF(D31="G-Core",C31,"")</f>
        <v/>
      </c>
      <c r="T31" t="str">
        <f>IF(D31="G-Core",B31,"")</f>
        <v/>
      </c>
      <c r="U31">
        <f t="shared" si="8"/>
        <v>128</v>
      </c>
    </row>
    <row r="32" spans="2:21" x14ac:dyDescent="0.25">
      <c r="B32">
        <v>106001</v>
      </c>
      <c r="C32" t="s">
        <v>39</v>
      </c>
      <c r="D32" t="s">
        <v>40</v>
      </c>
      <c r="E32" s="7">
        <f t="shared" si="9"/>
        <v>106001</v>
      </c>
      <c r="G32" t="str">
        <f t="shared" si="10"/>
        <v>GeVi FocusNear_106001</v>
      </c>
      <c r="H32" t="s">
        <v>15</v>
      </c>
      <c r="I32" t="s">
        <v>28</v>
      </c>
      <c r="J32">
        <f t="shared" si="11"/>
        <v>106001</v>
      </c>
      <c r="K32">
        <f t="shared" si="6"/>
        <v>0</v>
      </c>
      <c r="L32" t="s">
        <v>17</v>
      </c>
      <c r="M32" t="str">
        <f t="shared" si="12"/>
        <v>GSC FocusNear_106001</v>
      </c>
      <c r="N32" t="str">
        <f t="shared" si="13"/>
        <v>GSC - Praha 6 - 1</v>
      </c>
      <c r="O32">
        <f t="shared" si="14"/>
        <v>106001</v>
      </c>
      <c r="P32">
        <f t="shared" si="7"/>
        <v>128</v>
      </c>
      <c r="Q32" t="s">
        <v>18</v>
      </c>
      <c r="R32" t="str">
        <f>CONCATENATE("GNG ",I32,IF(D32="G-Core",CONCATENATE("_",E32),""))</f>
        <v>GNG FocusNear</v>
      </c>
      <c r="S32" t="str">
        <f>IF(D32="G-Core",C32,"")</f>
        <v/>
      </c>
      <c r="T32" t="str">
        <f>IF(D32="G-Core",B32,"")</f>
        <v/>
      </c>
      <c r="U32">
        <f t="shared" si="8"/>
        <v>128</v>
      </c>
    </row>
    <row r="33" spans="2:22" x14ac:dyDescent="0.25">
      <c r="B33">
        <v>106001</v>
      </c>
      <c r="C33" t="s">
        <v>39</v>
      </c>
      <c r="D33" t="s">
        <v>40</v>
      </c>
      <c r="E33" s="7">
        <f t="shared" si="9"/>
        <v>106001</v>
      </c>
      <c r="G33" t="str">
        <f t="shared" si="10"/>
        <v>GeVi FocusStop_106001</v>
      </c>
      <c r="H33" t="s">
        <v>15</v>
      </c>
      <c r="I33" t="s">
        <v>29</v>
      </c>
      <c r="J33">
        <f t="shared" si="11"/>
        <v>106001</v>
      </c>
      <c r="K33">
        <f t="shared" si="6"/>
        <v>0</v>
      </c>
      <c r="L33" t="s">
        <v>17</v>
      </c>
      <c r="M33" t="str">
        <f t="shared" si="12"/>
        <v>GSC FocusStop_106001</v>
      </c>
      <c r="N33" t="str">
        <f t="shared" si="13"/>
        <v>GSC - Praha 6 - 1</v>
      </c>
      <c r="O33">
        <f t="shared" si="14"/>
        <v>106001</v>
      </c>
      <c r="P33">
        <f t="shared" si="7"/>
        <v>128</v>
      </c>
      <c r="Q33" t="s">
        <v>18</v>
      </c>
      <c r="R33" t="str">
        <f>CONCATENATE("GNG ",I33,IF(D33="G-Core",CONCATENATE("_",E33),""))</f>
        <v>GNG FocusStop</v>
      </c>
      <c r="S33" t="str">
        <f>IF(D33="G-Core",C33,"")</f>
        <v/>
      </c>
      <c r="T33" t="str">
        <f>IF(D33="G-Core",B33,"")</f>
        <v/>
      </c>
      <c r="U33">
        <f t="shared" si="8"/>
        <v>128</v>
      </c>
    </row>
    <row r="34" spans="2:22" x14ac:dyDescent="0.25">
      <c r="B34">
        <v>106001</v>
      </c>
      <c r="C34" t="s">
        <v>39</v>
      </c>
      <c r="D34" t="s">
        <v>40</v>
      </c>
      <c r="E34" s="7">
        <f t="shared" si="9"/>
        <v>106001</v>
      </c>
      <c r="G34" t="str">
        <f t="shared" si="10"/>
        <v>GeVi DefaultPosCalUp_106001</v>
      </c>
      <c r="H34" t="s">
        <v>15</v>
      </c>
      <c r="I34" t="s">
        <v>30</v>
      </c>
      <c r="J34">
        <f t="shared" si="11"/>
        <v>106001</v>
      </c>
      <c r="K34" t="str">
        <f t="shared" si="6"/>
        <v/>
      </c>
      <c r="L34" t="s">
        <v>17</v>
      </c>
      <c r="M34" t="str">
        <f t="shared" si="12"/>
        <v>GSC DefaultPosCalUp_106001</v>
      </c>
      <c r="N34" t="str">
        <f t="shared" si="13"/>
        <v>GSC - Praha 6 - 1</v>
      </c>
      <c r="O34">
        <f t="shared" si="14"/>
        <v>106001</v>
      </c>
      <c r="P34" t="str">
        <f t="shared" si="7"/>
        <v/>
      </c>
      <c r="Q34" t="s">
        <v>18</v>
      </c>
      <c r="R34" t="str">
        <f>CONCATENATE("GNG ",I34,IF(D34="G-Core",CONCATENATE("_",E34),""))</f>
        <v>GNG DefaultPosCalUp</v>
      </c>
      <c r="S34" t="str">
        <f>IF(D34="G-Core",C34,"")</f>
        <v/>
      </c>
      <c r="T34" t="str">
        <f>IF(D34="G-Core",B34,"")</f>
        <v/>
      </c>
      <c r="U34" t="str">
        <f t="shared" si="8"/>
        <v/>
      </c>
    </row>
    <row r="35" spans="2:22" x14ac:dyDescent="0.25">
      <c r="B35">
        <v>106001</v>
      </c>
      <c r="C35" t="s">
        <v>39</v>
      </c>
      <c r="D35" t="s">
        <v>40</v>
      </c>
      <c r="E35" s="7">
        <f t="shared" si="9"/>
        <v>106001</v>
      </c>
      <c r="G35" t="str">
        <f t="shared" si="10"/>
        <v>GeVi DefaultPosClear_106001</v>
      </c>
      <c r="H35" t="s">
        <v>15</v>
      </c>
      <c r="I35" t="s">
        <v>31</v>
      </c>
      <c r="J35">
        <f t="shared" si="11"/>
        <v>106001</v>
      </c>
      <c r="K35" t="str">
        <f t="shared" si="6"/>
        <v/>
      </c>
      <c r="L35" t="s">
        <v>17</v>
      </c>
      <c r="M35" t="str">
        <f t="shared" si="12"/>
        <v>GSC DefaultPosClear_106001</v>
      </c>
      <c r="N35" t="str">
        <f t="shared" si="13"/>
        <v>GSC - Praha 6 - 1</v>
      </c>
      <c r="O35">
        <f t="shared" si="14"/>
        <v>106001</v>
      </c>
      <c r="P35" t="str">
        <f t="shared" si="7"/>
        <v/>
      </c>
      <c r="Q35" t="s">
        <v>18</v>
      </c>
      <c r="R35" t="str">
        <f>CONCATENATE("GNG ",I35,IF(D35="G-Core",CONCATENATE("_",E35),""))</f>
        <v>GNG DefaultPosClear</v>
      </c>
      <c r="S35" t="str">
        <f>IF(D35="G-Core",C35,"")</f>
        <v/>
      </c>
      <c r="T35" t="str">
        <f>IF(D35="G-Core",B35,"")</f>
        <v/>
      </c>
      <c r="U35" t="str">
        <f t="shared" si="8"/>
        <v/>
      </c>
    </row>
    <row r="36" spans="2:22" x14ac:dyDescent="0.25">
      <c r="B36">
        <v>106001</v>
      </c>
      <c r="C36" t="s">
        <v>39</v>
      </c>
      <c r="D36" t="s">
        <v>40</v>
      </c>
      <c r="E36" s="7">
        <f t="shared" si="9"/>
        <v>106001</v>
      </c>
      <c r="G36" t="str">
        <f t="shared" si="10"/>
        <v>GeVi DefaultPosSave_106001</v>
      </c>
      <c r="H36" t="s">
        <v>15</v>
      </c>
      <c r="I36" t="s">
        <v>32</v>
      </c>
      <c r="J36">
        <f t="shared" si="11"/>
        <v>106001</v>
      </c>
      <c r="K36" t="str">
        <f t="shared" si="6"/>
        <v/>
      </c>
      <c r="L36" t="s">
        <v>17</v>
      </c>
      <c r="M36" t="str">
        <f t="shared" si="12"/>
        <v>GSC DefaultPosSave_106001</v>
      </c>
      <c r="N36" t="str">
        <f t="shared" si="13"/>
        <v>GSC - Praha 6 - 1</v>
      </c>
      <c r="O36">
        <f t="shared" si="14"/>
        <v>106001</v>
      </c>
      <c r="P36" t="str">
        <f t="shared" si="7"/>
        <v/>
      </c>
      <c r="Q36" t="s">
        <v>18</v>
      </c>
      <c r="R36" t="str">
        <f>CONCATENATE("GNG ",I36,IF(D36="G-Core",CONCATENATE("_",E36),""))</f>
        <v>GNG DefaultPosSave</v>
      </c>
      <c r="S36" t="str">
        <f>IF(D36="G-Core",C36,"")</f>
        <v/>
      </c>
      <c r="T36" t="str">
        <f>IF(D36="G-Core",B36,"")</f>
        <v/>
      </c>
      <c r="U36" t="str">
        <f t="shared" si="8"/>
        <v/>
      </c>
    </row>
    <row r="37" spans="2:22" x14ac:dyDescent="0.25">
      <c r="B37">
        <v>106001</v>
      </c>
      <c r="C37" t="s">
        <v>39</v>
      </c>
      <c r="D37" t="s">
        <v>40</v>
      </c>
      <c r="E37" s="7">
        <f t="shared" si="9"/>
        <v>106001</v>
      </c>
      <c r="G37" t="str">
        <f t="shared" si="10"/>
        <v>GeVi IrisClose_106001</v>
      </c>
      <c r="H37" t="s">
        <v>15</v>
      </c>
      <c r="I37" t="s">
        <v>33</v>
      </c>
      <c r="J37">
        <f t="shared" si="11"/>
        <v>106001</v>
      </c>
      <c r="K37" t="str">
        <f t="shared" si="6"/>
        <v/>
      </c>
      <c r="L37" t="s">
        <v>17</v>
      </c>
      <c r="M37" t="str">
        <f t="shared" si="12"/>
        <v>GSC IrisClose_106001</v>
      </c>
      <c r="N37" t="str">
        <f t="shared" si="13"/>
        <v>GSC - Praha 6 - 1</v>
      </c>
      <c r="O37">
        <f t="shared" si="14"/>
        <v>106001</v>
      </c>
      <c r="P37" t="str">
        <f t="shared" si="7"/>
        <v/>
      </c>
      <c r="Q37" t="s">
        <v>18</v>
      </c>
      <c r="R37" t="str">
        <f>CONCATENATE("GNG ",I37,IF(D37="G-Core",CONCATENATE("_",E37),""))</f>
        <v>GNG IrisClose</v>
      </c>
      <c r="S37" t="str">
        <f>IF(D37="G-Core",C37,"")</f>
        <v/>
      </c>
      <c r="T37" t="str">
        <f>IF(D37="G-Core",B37,"")</f>
        <v/>
      </c>
      <c r="U37" t="str">
        <f t="shared" si="8"/>
        <v/>
      </c>
    </row>
    <row r="38" spans="2:22" x14ac:dyDescent="0.25">
      <c r="B38">
        <v>106001</v>
      </c>
      <c r="C38" t="s">
        <v>39</v>
      </c>
      <c r="D38" t="s">
        <v>40</v>
      </c>
      <c r="E38" s="7">
        <f t="shared" si="9"/>
        <v>106001</v>
      </c>
      <c r="G38" t="str">
        <f t="shared" si="10"/>
        <v>GeVi IrisOpen_106001</v>
      </c>
      <c r="H38" t="s">
        <v>15</v>
      </c>
      <c r="I38" t="s">
        <v>34</v>
      </c>
      <c r="J38">
        <f t="shared" si="11"/>
        <v>106001</v>
      </c>
      <c r="K38" t="str">
        <f t="shared" si="6"/>
        <v/>
      </c>
      <c r="L38" t="s">
        <v>17</v>
      </c>
      <c r="M38" t="str">
        <f t="shared" si="12"/>
        <v>GSC IrisOpen_106001</v>
      </c>
      <c r="N38" t="str">
        <f t="shared" si="13"/>
        <v>GSC - Praha 6 - 1</v>
      </c>
      <c r="O38">
        <f t="shared" si="14"/>
        <v>106001</v>
      </c>
      <c r="P38" t="str">
        <f t="shared" si="7"/>
        <v/>
      </c>
      <c r="Q38" t="s">
        <v>18</v>
      </c>
      <c r="R38" t="str">
        <f>CONCATENATE("GNG ",I38,IF(D38="G-Core",CONCATENATE("_",E38),""))</f>
        <v>GNG IrisOpen</v>
      </c>
      <c r="S38" t="str">
        <f>IF(D38="G-Core",C38,"")</f>
        <v/>
      </c>
      <c r="T38" t="str">
        <f>IF(D38="G-Core",B38,"")</f>
        <v/>
      </c>
      <c r="U38" t="str">
        <f t="shared" si="8"/>
        <v/>
      </c>
    </row>
    <row r="39" spans="2:22" x14ac:dyDescent="0.25">
      <c r="B39">
        <v>106001</v>
      </c>
      <c r="C39" t="s">
        <v>39</v>
      </c>
      <c r="D39" t="s">
        <v>40</v>
      </c>
      <c r="E39" s="7">
        <f t="shared" si="9"/>
        <v>106001</v>
      </c>
      <c r="G39" t="str">
        <f t="shared" si="10"/>
        <v>GeVi IrisStop_106001</v>
      </c>
      <c r="H39" t="s">
        <v>15</v>
      </c>
      <c r="I39" t="s">
        <v>35</v>
      </c>
      <c r="J39">
        <f t="shared" si="11"/>
        <v>106001</v>
      </c>
      <c r="K39" t="str">
        <f t="shared" si="6"/>
        <v/>
      </c>
      <c r="L39" t="s">
        <v>17</v>
      </c>
      <c r="M39" t="str">
        <f t="shared" si="12"/>
        <v>GSC IrisStop_106001</v>
      </c>
      <c r="N39" t="str">
        <f t="shared" si="13"/>
        <v>GSC - Praha 6 - 1</v>
      </c>
      <c r="O39">
        <f t="shared" si="14"/>
        <v>106001</v>
      </c>
      <c r="P39" t="str">
        <f t="shared" si="7"/>
        <v/>
      </c>
      <c r="Q39" t="s">
        <v>18</v>
      </c>
      <c r="R39" t="str">
        <f>CONCATENATE("GNG ",I39,IF(D39="G-Core",CONCATENATE("_",E39),""))</f>
        <v>GNG IrisStop</v>
      </c>
      <c r="S39" t="str">
        <f>IF(D39="G-Core",C39,"")</f>
        <v/>
      </c>
      <c r="T39" t="str">
        <f>IF(D39="G-Core",B39,"")</f>
        <v/>
      </c>
      <c r="U39" t="str">
        <f t="shared" si="8"/>
        <v/>
      </c>
    </row>
    <row r="40" spans="2:22" x14ac:dyDescent="0.25">
      <c r="B40" s="9">
        <v>101001</v>
      </c>
      <c r="C40" s="10" t="s">
        <v>209</v>
      </c>
      <c r="D40" t="str">
        <f>VLOOKUP(C40,[1]Servers!B:C,2,FALSE)</f>
        <v>GeViScope</v>
      </c>
      <c r="E40" s="7">
        <f t="shared" si="9"/>
        <v>101001</v>
      </c>
      <c r="G40" t="str">
        <f>CONCATENATE("GeVi ",I40,IF(ISNUMBER(FIND("Cross",I40))," C_","_"),E40, " -&gt; M")</f>
        <v>GeVi CrossSwitch C_101001 -&gt; M</v>
      </c>
      <c r="H40" t="s">
        <v>210</v>
      </c>
      <c r="I40" t="s">
        <v>211</v>
      </c>
      <c r="J40" s="7">
        <f>E40</f>
        <v>101001</v>
      </c>
      <c r="K40" t="str">
        <f t="shared" si="6"/>
        <v/>
      </c>
      <c r="L40" t="s">
        <v>212</v>
      </c>
      <c r="M40" t="str">
        <f>CONCATENATE("GSC ViewerConnectLive V &lt;- C",IF(D40="G-Core","",CONCATENATE("_",E40)))</f>
        <v>GSC ViewerConnectLive V &lt;- C_101001</v>
      </c>
      <c r="N40" t="str">
        <f>IF(D40="G-Core","",C40)</f>
        <v>GSC - PI - Karluv most</v>
      </c>
      <c r="O40" s="7">
        <f>E40</f>
        <v>101001</v>
      </c>
      <c r="P40" t="str">
        <f t="shared" si="7"/>
        <v/>
      </c>
      <c r="Q40" t="s">
        <v>213</v>
      </c>
      <c r="R40" t="str">
        <f>CONCATENATE("GNG ViewerConnectLive V &lt;- C",IF(D40="G-Core",CONCATENATE("_",J40),""))</f>
        <v>GNG ViewerConnectLive V &lt;- C</v>
      </c>
      <c r="T40" t="str">
        <f t="shared" ref="T40:T41" si="15">IF(D40="G-Core",C40,"")</f>
        <v/>
      </c>
      <c r="U40" t="str">
        <f t="shared" si="8"/>
        <v/>
      </c>
      <c r="V40" t="str">
        <f t="shared" ref="V40" si="16">IF(ISNUMBER(FIND("Focus",I40)),128,"")</f>
        <v/>
      </c>
    </row>
    <row r="41" spans="2:22" x14ac:dyDescent="0.25">
      <c r="B41" s="9">
        <v>101004</v>
      </c>
      <c r="C41" s="11" t="s">
        <v>36</v>
      </c>
      <c r="D41" t="str">
        <f>VLOOKUP(C41,[1]Servers!B:C,2,FALSE)</f>
        <v>G-Core</v>
      </c>
      <c r="E41" s="7">
        <f t="shared" si="9"/>
        <v>101004</v>
      </c>
      <c r="G41" t="str">
        <f t="shared" ref="G41" si="17">CONCATENATE("GeVi ",I41,IF(ISNUMBER(FIND("Cross",I41))," C_","_"),E41, " -&gt; M")</f>
        <v>GeVi CrossSwitch C_101004 -&gt; M</v>
      </c>
      <c r="H41" t="s">
        <v>210</v>
      </c>
      <c r="I41" t="s">
        <v>211</v>
      </c>
      <c r="J41" s="7">
        <f t="shared" ref="J41" si="18">E41</f>
        <v>101004</v>
      </c>
      <c r="K41" t="str">
        <f t="shared" si="6"/>
        <v/>
      </c>
      <c r="L41" t="s">
        <v>212</v>
      </c>
      <c r="M41" t="str">
        <f>CONCATENATE("GSC ViewerConnectLive V &lt;- C",IF(D41="G-Core","",CONCATENATE("_",E41)))</f>
        <v>GSC ViewerConnectLive V &lt;- C</v>
      </c>
      <c r="N41" t="str">
        <f>IF(D41="G-Core","",C41)</f>
        <v/>
      </c>
      <c r="O41" s="7">
        <f>E41</f>
        <v>101004</v>
      </c>
      <c r="Q41" t="s">
        <v>213</v>
      </c>
      <c r="R41" t="str">
        <f>CONCATENATE("GNG ViewerConnectLive V &lt;- C",IF(D41="G-Core",CONCATENATE("_",J41),""))</f>
        <v>GNG ViewerConnectLive V &lt;- C_101004</v>
      </c>
      <c r="S41" t="str">
        <f>IF(D41="G-Core",C41,"")</f>
        <v>gscope-cdu-1</v>
      </c>
      <c r="U41" t="str">
        <f t="shared" si="8"/>
        <v/>
      </c>
    </row>
  </sheetData>
  <mergeCells count="3">
    <mergeCell ref="G2:K2"/>
    <mergeCell ref="L2:P2"/>
    <mergeCell ref="Q2:U2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85"/>
  <sheetViews>
    <sheetView workbookViewId="0">
      <selection activeCell="H11" sqref="H11"/>
    </sheetView>
  </sheetViews>
  <sheetFormatPr defaultRowHeight="15" x14ac:dyDescent="0.25"/>
  <cols>
    <col min="2" max="2" width="23.7109375" customWidth="1"/>
    <col min="3" max="3" width="13.42578125" customWidth="1"/>
    <col min="4" max="4" width="13.42578125" bestFit="1" customWidth="1"/>
    <col min="5" max="5" width="10.28515625" bestFit="1" customWidth="1"/>
    <col min="6" max="6" width="17.5703125" bestFit="1" customWidth="1"/>
  </cols>
  <sheetData>
    <row r="2" spans="2:6" x14ac:dyDescent="0.25">
      <c r="B2" s="1" t="s">
        <v>101</v>
      </c>
      <c r="C2" s="2" t="s">
        <v>102</v>
      </c>
      <c r="D2" s="2" t="s">
        <v>103</v>
      </c>
      <c r="E2" s="2" t="s">
        <v>104</v>
      </c>
      <c r="F2" s="2" t="s">
        <v>105</v>
      </c>
    </row>
    <row r="3" spans="2:6" x14ac:dyDescent="0.25">
      <c r="B3" s="3" t="s">
        <v>93</v>
      </c>
      <c r="C3" s="3" t="s">
        <v>40</v>
      </c>
      <c r="D3" s="3" t="s">
        <v>106</v>
      </c>
      <c r="E3" s="4" t="s">
        <v>107</v>
      </c>
      <c r="F3" s="4" t="s">
        <v>108</v>
      </c>
    </row>
    <row r="4" spans="2:6" x14ac:dyDescent="0.25">
      <c r="B4" s="3" t="s">
        <v>94</v>
      </c>
      <c r="C4" s="3" t="s">
        <v>40</v>
      </c>
      <c r="D4" s="3" t="s">
        <v>109</v>
      </c>
      <c r="E4" s="4" t="s">
        <v>107</v>
      </c>
      <c r="F4" s="4" t="s">
        <v>108</v>
      </c>
    </row>
    <row r="5" spans="2:6" x14ac:dyDescent="0.25">
      <c r="B5" s="3" t="s">
        <v>100</v>
      </c>
      <c r="C5" s="3" t="s">
        <v>40</v>
      </c>
      <c r="D5" s="3" t="s">
        <v>110</v>
      </c>
      <c r="E5" s="4" t="s">
        <v>107</v>
      </c>
      <c r="F5" s="4" t="s">
        <v>108</v>
      </c>
    </row>
    <row r="6" spans="2:6" x14ac:dyDescent="0.25">
      <c r="B6" s="3" t="s">
        <v>96</v>
      </c>
      <c r="C6" s="3" t="s">
        <v>40</v>
      </c>
      <c r="D6" s="3" t="s">
        <v>111</v>
      </c>
      <c r="E6" s="4" t="s">
        <v>107</v>
      </c>
      <c r="F6" s="4" t="s">
        <v>108</v>
      </c>
    </row>
    <row r="7" spans="2:6" x14ac:dyDescent="0.25">
      <c r="B7" s="3" t="s">
        <v>97</v>
      </c>
      <c r="C7" s="3" t="s">
        <v>40</v>
      </c>
      <c r="D7" s="3" t="s">
        <v>112</v>
      </c>
      <c r="E7" s="4" t="s">
        <v>107</v>
      </c>
      <c r="F7" s="4" t="s">
        <v>108</v>
      </c>
    </row>
    <row r="8" spans="2:6" x14ac:dyDescent="0.25">
      <c r="B8" s="3" t="s">
        <v>87</v>
      </c>
      <c r="C8" s="3" t="s">
        <v>14</v>
      </c>
      <c r="D8" s="3" t="s">
        <v>113</v>
      </c>
      <c r="E8" s="4" t="s">
        <v>107</v>
      </c>
      <c r="F8" s="4" t="s">
        <v>108</v>
      </c>
    </row>
    <row r="9" spans="2:6" x14ac:dyDescent="0.25">
      <c r="B9" s="3" t="s">
        <v>92</v>
      </c>
      <c r="C9" s="3" t="s">
        <v>14</v>
      </c>
      <c r="D9" s="3" t="s">
        <v>114</v>
      </c>
      <c r="E9" s="4" t="s">
        <v>107</v>
      </c>
      <c r="F9" s="4" t="s">
        <v>108</v>
      </c>
    </row>
    <row r="10" spans="2:6" x14ac:dyDescent="0.25">
      <c r="B10" s="3" t="s">
        <v>88</v>
      </c>
      <c r="C10" s="3" t="s">
        <v>14</v>
      </c>
      <c r="D10" s="3" t="s">
        <v>115</v>
      </c>
      <c r="E10" s="4" t="s">
        <v>107</v>
      </c>
      <c r="F10" s="4" t="s">
        <v>108</v>
      </c>
    </row>
    <row r="11" spans="2:6" x14ac:dyDescent="0.25">
      <c r="B11" s="3" t="s">
        <v>83</v>
      </c>
      <c r="C11" s="3" t="s">
        <v>14</v>
      </c>
      <c r="D11" s="3" t="s">
        <v>116</v>
      </c>
      <c r="E11" s="4" t="s">
        <v>107</v>
      </c>
      <c r="F11" s="4" t="s">
        <v>108</v>
      </c>
    </row>
    <row r="12" spans="2:6" x14ac:dyDescent="0.25">
      <c r="B12" s="3" t="s">
        <v>91</v>
      </c>
      <c r="C12" s="3" t="s">
        <v>14</v>
      </c>
      <c r="D12" s="3" t="s">
        <v>117</v>
      </c>
      <c r="E12" s="4" t="s">
        <v>107</v>
      </c>
      <c r="F12" s="4" t="s">
        <v>108</v>
      </c>
    </row>
    <row r="13" spans="2:6" x14ac:dyDescent="0.25">
      <c r="B13" s="3" t="s">
        <v>89</v>
      </c>
      <c r="C13" s="3" t="s">
        <v>14</v>
      </c>
      <c r="D13" s="3" t="s">
        <v>118</v>
      </c>
      <c r="E13" s="4" t="s">
        <v>107</v>
      </c>
      <c r="F13" s="4" t="s">
        <v>108</v>
      </c>
    </row>
    <row r="14" spans="2:6" x14ac:dyDescent="0.25">
      <c r="B14" s="3" t="s">
        <v>119</v>
      </c>
      <c r="C14" s="3" t="s">
        <v>14</v>
      </c>
      <c r="D14" s="3" t="s">
        <v>120</v>
      </c>
      <c r="E14" s="4" t="s">
        <v>107</v>
      </c>
      <c r="F14" s="4" t="s">
        <v>108</v>
      </c>
    </row>
    <row r="15" spans="2:6" x14ac:dyDescent="0.25">
      <c r="B15" s="3" t="s">
        <v>121</v>
      </c>
      <c r="C15" s="3" t="s">
        <v>14</v>
      </c>
      <c r="D15" s="3" t="s">
        <v>122</v>
      </c>
      <c r="E15" s="4" t="s">
        <v>107</v>
      </c>
      <c r="F15" s="4" t="s">
        <v>108</v>
      </c>
    </row>
    <row r="16" spans="2:6" x14ac:dyDescent="0.25">
      <c r="B16" s="3" t="s">
        <v>90</v>
      </c>
      <c r="C16" s="3" t="s">
        <v>14</v>
      </c>
      <c r="D16" s="3" t="s">
        <v>123</v>
      </c>
      <c r="E16" s="4" t="s">
        <v>107</v>
      </c>
      <c r="F16" s="4" t="s">
        <v>108</v>
      </c>
    </row>
    <row r="17" spans="2:6" x14ac:dyDescent="0.25">
      <c r="B17" s="3" t="s">
        <v>124</v>
      </c>
      <c r="C17" s="3" t="s">
        <v>14</v>
      </c>
      <c r="D17" s="3" t="s">
        <v>125</v>
      </c>
      <c r="E17" s="4" t="s">
        <v>107</v>
      </c>
      <c r="F17" s="4" t="s">
        <v>108</v>
      </c>
    </row>
    <row r="18" spans="2:6" x14ac:dyDescent="0.25">
      <c r="B18" s="3" t="s">
        <v>126</v>
      </c>
      <c r="C18" s="3" t="s">
        <v>14</v>
      </c>
      <c r="D18" s="3" t="s">
        <v>127</v>
      </c>
      <c r="E18" s="4" t="s">
        <v>107</v>
      </c>
      <c r="F18" s="4" t="s">
        <v>108</v>
      </c>
    </row>
    <row r="19" spans="2:6" x14ac:dyDescent="0.25">
      <c r="B19" s="3" t="s">
        <v>128</v>
      </c>
      <c r="C19" s="3" t="s">
        <v>14</v>
      </c>
      <c r="D19" s="3" t="s">
        <v>129</v>
      </c>
      <c r="E19" s="4" t="s">
        <v>107</v>
      </c>
      <c r="F19" s="4" t="s">
        <v>108</v>
      </c>
    </row>
    <row r="20" spans="2:6" x14ac:dyDescent="0.25">
      <c r="B20" s="3" t="s">
        <v>130</v>
      </c>
      <c r="C20" s="3" t="s">
        <v>14</v>
      </c>
      <c r="D20" s="3" t="s">
        <v>131</v>
      </c>
      <c r="E20" s="4" t="s">
        <v>107</v>
      </c>
      <c r="F20" s="4" t="s">
        <v>108</v>
      </c>
    </row>
    <row r="21" spans="2:6" x14ac:dyDescent="0.25">
      <c r="B21" s="3" t="s">
        <v>132</v>
      </c>
      <c r="C21" s="3" t="s">
        <v>14</v>
      </c>
      <c r="D21" s="3" t="s">
        <v>133</v>
      </c>
      <c r="E21" s="4" t="s">
        <v>107</v>
      </c>
      <c r="F21" s="4" t="s">
        <v>108</v>
      </c>
    </row>
    <row r="22" spans="2:6" x14ac:dyDescent="0.25">
      <c r="B22" s="3" t="s">
        <v>134</v>
      </c>
      <c r="C22" s="3" t="s">
        <v>14</v>
      </c>
      <c r="D22" s="3" t="s">
        <v>135</v>
      </c>
      <c r="E22" s="4" t="s">
        <v>107</v>
      </c>
      <c r="F22" s="4" t="s">
        <v>108</v>
      </c>
    </row>
    <row r="23" spans="2:6" x14ac:dyDescent="0.25">
      <c r="B23" s="3" t="s">
        <v>41</v>
      </c>
      <c r="C23" s="3" t="s">
        <v>14</v>
      </c>
      <c r="D23" s="3" t="s">
        <v>136</v>
      </c>
      <c r="E23" s="4" t="s">
        <v>107</v>
      </c>
      <c r="F23" s="4" t="s">
        <v>108</v>
      </c>
    </row>
    <row r="24" spans="2:6" x14ac:dyDescent="0.25">
      <c r="B24" s="3" t="s">
        <v>53</v>
      </c>
      <c r="C24" s="3" t="s">
        <v>14</v>
      </c>
      <c r="D24" s="3" t="s">
        <v>137</v>
      </c>
      <c r="E24" s="4" t="s">
        <v>107</v>
      </c>
      <c r="F24" s="4" t="s">
        <v>108</v>
      </c>
    </row>
    <row r="25" spans="2:6" x14ac:dyDescent="0.25">
      <c r="B25" s="3" t="s">
        <v>68</v>
      </c>
      <c r="C25" s="3" t="s">
        <v>14</v>
      </c>
      <c r="D25" s="3" t="s">
        <v>138</v>
      </c>
      <c r="E25" s="4" t="s">
        <v>107</v>
      </c>
      <c r="F25" s="4" t="s">
        <v>108</v>
      </c>
    </row>
    <row r="26" spans="2:6" x14ac:dyDescent="0.25">
      <c r="B26" s="3" t="s">
        <v>69</v>
      </c>
      <c r="C26" s="3" t="s">
        <v>14</v>
      </c>
      <c r="D26" s="3" t="s">
        <v>139</v>
      </c>
      <c r="E26" s="4" t="s">
        <v>107</v>
      </c>
      <c r="F26" s="4" t="s">
        <v>108</v>
      </c>
    </row>
    <row r="27" spans="2:6" x14ac:dyDescent="0.25">
      <c r="B27" s="3" t="s">
        <v>54</v>
      </c>
      <c r="C27" s="3" t="s">
        <v>14</v>
      </c>
      <c r="D27" s="3" t="s">
        <v>140</v>
      </c>
      <c r="E27" s="4" t="s">
        <v>107</v>
      </c>
      <c r="F27" s="4" t="s">
        <v>108</v>
      </c>
    </row>
    <row r="28" spans="2:6" x14ac:dyDescent="0.25">
      <c r="B28" s="3" t="s">
        <v>48</v>
      </c>
      <c r="C28" s="3" t="s">
        <v>14</v>
      </c>
      <c r="D28" s="3" t="s">
        <v>141</v>
      </c>
      <c r="E28" s="4" t="s">
        <v>107</v>
      </c>
      <c r="F28" s="4" t="s">
        <v>108</v>
      </c>
    </row>
    <row r="29" spans="2:6" x14ac:dyDescent="0.25">
      <c r="B29" s="3" t="s">
        <v>56</v>
      </c>
      <c r="C29" s="3" t="s">
        <v>14</v>
      </c>
      <c r="D29" s="3" t="s">
        <v>142</v>
      </c>
      <c r="E29" s="4" t="s">
        <v>107</v>
      </c>
      <c r="F29" s="4" t="s">
        <v>108</v>
      </c>
    </row>
    <row r="30" spans="2:6" x14ac:dyDescent="0.25">
      <c r="B30" s="3" t="s">
        <v>44</v>
      </c>
      <c r="C30" s="3" t="s">
        <v>14</v>
      </c>
      <c r="D30" s="3" t="s">
        <v>143</v>
      </c>
      <c r="E30" s="4" t="s">
        <v>107</v>
      </c>
      <c r="F30" s="4" t="s">
        <v>108</v>
      </c>
    </row>
    <row r="31" spans="2:6" x14ac:dyDescent="0.25">
      <c r="B31" s="5" t="s">
        <v>144</v>
      </c>
      <c r="C31" s="3" t="s">
        <v>14</v>
      </c>
      <c r="D31" s="3" t="s">
        <v>145</v>
      </c>
      <c r="E31" s="4" t="s">
        <v>107</v>
      </c>
      <c r="F31" s="4" t="s">
        <v>108</v>
      </c>
    </row>
    <row r="32" spans="2:6" x14ac:dyDescent="0.25">
      <c r="B32" s="3" t="s">
        <v>38</v>
      </c>
      <c r="C32" s="3" t="s">
        <v>14</v>
      </c>
      <c r="D32" s="3" t="s">
        <v>146</v>
      </c>
      <c r="E32" s="4" t="s">
        <v>107</v>
      </c>
      <c r="F32" s="4" t="s">
        <v>108</v>
      </c>
    </row>
    <row r="33" spans="2:6" x14ac:dyDescent="0.25">
      <c r="B33" s="3" t="s">
        <v>47</v>
      </c>
      <c r="C33" s="3" t="s">
        <v>14</v>
      </c>
      <c r="D33" s="3" t="s">
        <v>147</v>
      </c>
      <c r="E33" s="4" t="s">
        <v>107</v>
      </c>
      <c r="F33" s="4" t="s">
        <v>108</v>
      </c>
    </row>
    <row r="34" spans="2:6" x14ac:dyDescent="0.25">
      <c r="B34" s="3" t="s">
        <v>42</v>
      </c>
      <c r="C34" s="3" t="s">
        <v>14</v>
      </c>
      <c r="D34" s="6" t="s">
        <v>148</v>
      </c>
      <c r="E34" s="4" t="s">
        <v>107</v>
      </c>
      <c r="F34" s="4" t="s">
        <v>108</v>
      </c>
    </row>
    <row r="35" spans="2:6" x14ac:dyDescent="0.25">
      <c r="B35" s="3" t="s">
        <v>58</v>
      </c>
      <c r="C35" s="3" t="s">
        <v>14</v>
      </c>
      <c r="D35" s="3" t="s">
        <v>149</v>
      </c>
      <c r="E35" s="4" t="s">
        <v>107</v>
      </c>
      <c r="F35" s="4" t="s">
        <v>108</v>
      </c>
    </row>
    <row r="36" spans="2:6" x14ac:dyDescent="0.25">
      <c r="B36" s="3" t="s">
        <v>50</v>
      </c>
      <c r="C36" s="3" t="s">
        <v>14</v>
      </c>
      <c r="D36" s="3" t="s">
        <v>150</v>
      </c>
      <c r="E36" s="4" t="s">
        <v>107</v>
      </c>
      <c r="F36" s="4" t="s">
        <v>108</v>
      </c>
    </row>
    <row r="37" spans="2:6" x14ac:dyDescent="0.25">
      <c r="B37" s="3" t="s">
        <v>151</v>
      </c>
      <c r="C37" s="3" t="s">
        <v>40</v>
      </c>
      <c r="D37" s="3" t="s">
        <v>152</v>
      </c>
      <c r="E37" s="4" t="s">
        <v>107</v>
      </c>
      <c r="F37" s="4" t="s">
        <v>108</v>
      </c>
    </row>
    <row r="38" spans="2:6" x14ac:dyDescent="0.25">
      <c r="B38" s="3" t="s">
        <v>153</v>
      </c>
      <c r="C38" s="3" t="s">
        <v>40</v>
      </c>
      <c r="D38" s="3" t="s">
        <v>154</v>
      </c>
      <c r="E38" s="4" t="s">
        <v>107</v>
      </c>
      <c r="F38" s="4" t="s">
        <v>108</v>
      </c>
    </row>
    <row r="39" spans="2:6" x14ac:dyDescent="0.25">
      <c r="B39" s="6" t="s">
        <v>39</v>
      </c>
      <c r="C39" s="3" t="s">
        <v>40</v>
      </c>
      <c r="D39" s="3" t="s">
        <v>155</v>
      </c>
      <c r="E39" s="4" t="s">
        <v>107</v>
      </c>
      <c r="F39" s="4" t="s">
        <v>108</v>
      </c>
    </row>
    <row r="40" spans="2:6" x14ac:dyDescent="0.25">
      <c r="B40" s="6" t="s">
        <v>43</v>
      </c>
      <c r="C40" s="3" t="s">
        <v>40</v>
      </c>
      <c r="D40" s="3" t="s">
        <v>156</v>
      </c>
      <c r="E40" s="4" t="s">
        <v>107</v>
      </c>
      <c r="F40" s="4" t="s">
        <v>108</v>
      </c>
    </row>
    <row r="41" spans="2:6" x14ac:dyDescent="0.25">
      <c r="B41" s="6" t="s">
        <v>45</v>
      </c>
      <c r="C41" s="3" t="s">
        <v>40</v>
      </c>
      <c r="D41" s="3" t="s">
        <v>157</v>
      </c>
      <c r="E41" s="4" t="s">
        <v>107</v>
      </c>
      <c r="F41" s="4" t="s">
        <v>108</v>
      </c>
    </row>
    <row r="42" spans="2:6" x14ac:dyDescent="0.25">
      <c r="B42" s="6" t="s">
        <v>46</v>
      </c>
      <c r="C42" s="3" t="s">
        <v>40</v>
      </c>
      <c r="D42" s="3" t="s">
        <v>158</v>
      </c>
      <c r="E42" s="4" t="s">
        <v>107</v>
      </c>
      <c r="F42" s="4" t="s">
        <v>108</v>
      </c>
    </row>
    <row r="43" spans="2:6" x14ac:dyDescent="0.25">
      <c r="B43" s="3" t="s">
        <v>159</v>
      </c>
      <c r="C43" s="3" t="s">
        <v>40</v>
      </c>
      <c r="D43" s="3" t="s">
        <v>160</v>
      </c>
      <c r="E43" s="4" t="s">
        <v>107</v>
      </c>
      <c r="F43" s="4" t="s">
        <v>108</v>
      </c>
    </row>
    <row r="44" spans="2:6" x14ac:dyDescent="0.25">
      <c r="B44" s="3" t="s">
        <v>161</v>
      </c>
      <c r="C44" s="3" t="s">
        <v>40</v>
      </c>
      <c r="D44" s="3" t="s">
        <v>162</v>
      </c>
      <c r="E44" s="4" t="s">
        <v>107</v>
      </c>
      <c r="F44" s="4" t="s">
        <v>108</v>
      </c>
    </row>
    <row r="45" spans="2:6" x14ac:dyDescent="0.25">
      <c r="B45" s="6" t="s">
        <v>49</v>
      </c>
      <c r="C45" s="3" t="s">
        <v>40</v>
      </c>
      <c r="D45" s="3" t="s">
        <v>163</v>
      </c>
      <c r="E45" s="4" t="s">
        <v>107</v>
      </c>
      <c r="F45" s="4" t="s">
        <v>108</v>
      </c>
    </row>
    <row r="46" spans="2:6" x14ac:dyDescent="0.25">
      <c r="B46" s="6" t="s">
        <v>52</v>
      </c>
      <c r="C46" s="3" t="s">
        <v>40</v>
      </c>
      <c r="D46" s="3" t="s">
        <v>164</v>
      </c>
      <c r="E46" s="4" t="s">
        <v>107</v>
      </c>
      <c r="F46" s="4" t="s">
        <v>108</v>
      </c>
    </row>
    <row r="47" spans="2:6" x14ac:dyDescent="0.25">
      <c r="B47" s="6" t="s">
        <v>51</v>
      </c>
      <c r="C47" s="3" t="s">
        <v>40</v>
      </c>
      <c r="D47" s="3" t="s">
        <v>165</v>
      </c>
      <c r="E47" s="4" t="s">
        <v>107</v>
      </c>
      <c r="F47" s="4" t="s">
        <v>108</v>
      </c>
    </row>
    <row r="48" spans="2:6" x14ac:dyDescent="0.25">
      <c r="B48" s="6" t="s">
        <v>59</v>
      </c>
      <c r="C48" s="3" t="s">
        <v>40</v>
      </c>
      <c r="D48" s="3" t="s">
        <v>166</v>
      </c>
      <c r="E48" s="4" t="s">
        <v>107</v>
      </c>
      <c r="F48" s="4" t="s">
        <v>108</v>
      </c>
    </row>
    <row r="49" spans="2:6" x14ac:dyDescent="0.25">
      <c r="B49" s="6" t="s">
        <v>61</v>
      </c>
      <c r="C49" s="3" t="s">
        <v>40</v>
      </c>
      <c r="D49" s="3" t="s">
        <v>167</v>
      </c>
      <c r="E49" s="4" t="s">
        <v>107</v>
      </c>
      <c r="F49" s="4" t="s">
        <v>108</v>
      </c>
    </row>
    <row r="50" spans="2:6" x14ac:dyDescent="0.25">
      <c r="B50" s="6" t="s">
        <v>62</v>
      </c>
      <c r="C50" s="3" t="s">
        <v>40</v>
      </c>
      <c r="D50" s="3" t="s">
        <v>168</v>
      </c>
      <c r="E50" s="4" t="s">
        <v>107</v>
      </c>
      <c r="F50" s="4" t="s">
        <v>108</v>
      </c>
    </row>
    <row r="51" spans="2:6" x14ac:dyDescent="0.25">
      <c r="B51" s="6" t="s">
        <v>55</v>
      </c>
      <c r="C51" s="3" t="s">
        <v>40</v>
      </c>
      <c r="D51" s="3" t="s">
        <v>169</v>
      </c>
      <c r="E51" s="4" t="s">
        <v>107</v>
      </c>
      <c r="F51" s="4" t="s">
        <v>108</v>
      </c>
    </row>
    <row r="52" spans="2:6" x14ac:dyDescent="0.25">
      <c r="B52" s="6" t="s">
        <v>57</v>
      </c>
      <c r="C52" s="3" t="s">
        <v>40</v>
      </c>
      <c r="D52" s="3" t="s">
        <v>170</v>
      </c>
      <c r="E52" s="4" t="s">
        <v>107</v>
      </c>
      <c r="F52" s="4" t="s">
        <v>108</v>
      </c>
    </row>
    <row r="53" spans="2:6" x14ac:dyDescent="0.25">
      <c r="B53" s="6" t="s">
        <v>60</v>
      </c>
      <c r="C53" s="3" t="s">
        <v>40</v>
      </c>
      <c r="D53" s="3" t="s">
        <v>171</v>
      </c>
      <c r="E53" s="4" t="s">
        <v>107</v>
      </c>
      <c r="F53" s="4" t="s">
        <v>108</v>
      </c>
    </row>
    <row r="54" spans="2:6" x14ac:dyDescent="0.25">
      <c r="B54" s="6" t="s">
        <v>70</v>
      </c>
      <c r="C54" s="3" t="s">
        <v>40</v>
      </c>
      <c r="D54" s="3" t="s">
        <v>172</v>
      </c>
      <c r="E54" s="4" t="s">
        <v>107</v>
      </c>
      <c r="F54" s="4" t="s">
        <v>108</v>
      </c>
    </row>
    <row r="55" spans="2:6" x14ac:dyDescent="0.25">
      <c r="B55" s="6" t="s">
        <v>71</v>
      </c>
      <c r="C55" s="3" t="s">
        <v>40</v>
      </c>
      <c r="D55" s="3" t="s">
        <v>173</v>
      </c>
      <c r="E55" s="4" t="s">
        <v>107</v>
      </c>
      <c r="F55" s="4" t="s">
        <v>108</v>
      </c>
    </row>
    <row r="56" spans="2:6" x14ac:dyDescent="0.25">
      <c r="B56" s="6" t="s">
        <v>72</v>
      </c>
      <c r="C56" s="3" t="s">
        <v>40</v>
      </c>
      <c r="D56" s="3" t="s">
        <v>174</v>
      </c>
      <c r="E56" s="4" t="s">
        <v>107</v>
      </c>
      <c r="F56" s="4" t="s">
        <v>108</v>
      </c>
    </row>
    <row r="57" spans="2:6" x14ac:dyDescent="0.25">
      <c r="B57" s="6" t="s">
        <v>73</v>
      </c>
      <c r="C57" s="3" t="s">
        <v>40</v>
      </c>
      <c r="D57" s="3" t="s">
        <v>175</v>
      </c>
      <c r="E57" s="4" t="s">
        <v>107</v>
      </c>
      <c r="F57" s="4" t="s">
        <v>108</v>
      </c>
    </row>
    <row r="58" spans="2:6" x14ac:dyDescent="0.25">
      <c r="B58" s="6" t="s">
        <v>176</v>
      </c>
      <c r="C58" s="3" t="s">
        <v>40</v>
      </c>
      <c r="D58" s="3" t="s">
        <v>177</v>
      </c>
      <c r="E58" s="4" t="s">
        <v>107</v>
      </c>
      <c r="F58" s="4" t="s">
        <v>108</v>
      </c>
    </row>
    <row r="59" spans="2:6" x14ac:dyDescent="0.25">
      <c r="B59" s="6" t="s">
        <v>74</v>
      </c>
      <c r="C59" s="3" t="s">
        <v>40</v>
      </c>
      <c r="D59" s="3" t="s">
        <v>178</v>
      </c>
      <c r="E59" s="4" t="s">
        <v>107</v>
      </c>
      <c r="F59" s="4" t="s">
        <v>108</v>
      </c>
    </row>
    <row r="60" spans="2:6" x14ac:dyDescent="0.25">
      <c r="B60" s="6" t="s">
        <v>36</v>
      </c>
      <c r="C60" s="3" t="s">
        <v>14</v>
      </c>
      <c r="D60" s="3" t="s">
        <v>179</v>
      </c>
      <c r="E60" s="4" t="s">
        <v>107</v>
      </c>
      <c r="F60" s="4" t="s">
        <v>108</v>
      </c>
    </row>
    <row r="61" spans="2:6" x14ac:dyDescent="0.25">
      <c r="B61" s="6" t="s">
        <v>37</v>
      </c>
      <c r="C61" s="3" t="s">
        <v>14</v>
      </c>
      <c r="D61" s="3" t="s">
        <v>180</v>
      </c>
      <c r="E61" s="4" t="s">
        <v>107</v>
      </c>
      <c r="F61" s="4" t="s">
        <v>108</v>
      </c>
    </row>
    <row r="62" spans="2:6" x14ac:dyDescent="0.25">
      <c r="B62" s="6" t="s">
        <v>13</v>
      </c>
      <c r="C62" s="3" t="s">
        <v>14</v>
      </c>
      <c r="D62" s="3" t="s">
        <v>181</v>
      </c>
      <c r="E62" s="4" t="s">
        <v>107</v>
      </c>
      <c r="F62" s="4" t="s">
        <v>108</v>
      </c>
    </row>
    <row r="63" spans="2:6" x14ac:dyDescent="0.25">
      <c r="B63" s="6" t="s">
        <v>66</v>
      </c>
      <c r="C63" s="3" t="s">
        <v>40</v>
      </c>
      <c r="D63" s="3" t="s">
        <v>182</v>
      </c>
      <c r="E63" s="4" t="s">
        <v>107</v>
      </c>
      <c r="F63" s="4" t="s">
        <v>108</v>
      </c>
    </row>
    <row r="64" spans="2:6" x14ac:dyDescent="0.25">
      <c r="B64" s="6" t="s">
        <v>67</v>
      </c>
      <c r="C64" s="3" t="s">
        <v>40</v>
      </c>
      <c r="D64" s="3" t="s">
        <v>183</v>
      </c>
      <c r="E64" s="4" t="s">
        <v>107</v>
      </c>
      <c r="F64" s="4" t="s">
        <v>108</v>
      </c>
    </row>
    <row r="65" spans="2:6" x14ac:dyDescent="0.25">
      <c r="B65" s="6" t="s">
        <v>64</v>
      </c>
      <c r="C65" s="3" t="s">
        <v>40</v>
      </c>
      <c r="D65" s="3" t="s">
        <v>184</v>
      </c>
      <c r="E65" s="4" t="s">
        <v>107</v>
      </c>
      <c r="F65" s="4" t="s">
        <v>108</v>
      </c>
    </row>
    <row r="66" spans="2:6" x14ac:dyDescent="0.25">
      <c r="B66" s="6" t="s">
        <v>65</v>
      </c>
      <c r="C66" s="3" t="s">
        <v>40</v>
      </c>
      <c r="D66" s="3" t="s">
        <v>185</v>
      </c>
      <c r="E66" s="4" t="s">
        <v>107</v>
      </c>
      <c r="F66" s="4" t="s">
        <v>108</v>
      </c>
    </row>
    <row r="67" spans="2:6" x14ac:dyDescent="0.25">
      <c r="B67" s="6" t="s">
        <v>63</v>
      </c>
      <c r="C67" s="3" t="s">
        <v>40</v>
      </c>
      <c r="D67" s="3" t="s">
        <v>186</v>
      </c>
      <c r="E67" s="4" t="s">
        <v>107</v>
      </c>
      <c r="F67" s="4" t="s">
        <v>108</v>
      </c>
    </row>
    <row r="68" spans="2:6" x14ac:dyDescent="0.25">
      <c r="B68" s="6" t="s">
        <v>187</v>
      </c>
      <c r="C68" s="3" t="s">
        <v>40</v>
      </c>
      <c r="D68" s="3" t="s">
        <v>188</v>
      </c>
      <c r="E68" s="4" t="s">
        <v>107</v>
      </c>
      <c r="F68" s="4" t="s">
        <v>108</v>
      </c>
    </row>
    <row r="69" spans="2:6" x14ac:dyDescent="0.25">
      <c r="B69" s="3" t="s">
        <v>75</v>
      </c>
      <c r="C69" s="3" t="s">
        <v>40</v>
      </c>
      <c r="D69" s="3" t="s">
        <v>189</v>
      </c>
      <c r="E69" s="4" t="s">
        <v>107</v>
      </c>
      <c r="F69" s="4" t="s">
        <v>108</v>
      </c>
    </row>
    <row r="70" spans="2:6" x14ac:dyDescent="0.25">
      <c r="B70" s="3" t="s">
        <v>77</v>
      </c>
      <c r="C70" s="3" t="s">
        <v>40</v>
      </c>
      <c r="D70" s="3" t="s">
        <v>190</v>
      </c>
      <c r="E70" s="4" t="s">
        <v>107</v>
      </c>
      <c r="F70" s="4" t="s">
        <v>108</v>
      </c>
    </row>
    <row r="71" spans="2:6" x14ac:dyDescent="0.25">
      <c r="B71" s="3" t="s">
        <v>78</v>
      </c>
      <c r="C71" s="3" t="s">
        <v>40</v>
      </c>
      <c r="D71" s="3" t="s">
        <v>191</v>
      </c>
      <c r="E71" s="4" t="s">
        <v>107</v>
      </c>
      <c r="F71" s="4" t="s">
        <v>108</v>
      </c>
    </row>
    <row r="72" spans="2:6" x14ac:dyDescent="0.25">
      <c r="B72" s="3" t="s">
        <v>80</v>
      </c>
      <c r="C72" s="3" t="s">
        <v>40</v>
      </c>
      <c r="D72" s="3" t="s">
        <v>192</v>
      </c>
      <c r="E72" s="4" t="s">
        <v>107</v>
      </c>
      <c r="F72" s="4" t="s">
        <v>108</v>
      </c>
    </row>
    <row r="73" spans="2:6" x14ac:dyDescent="0.25">
      <c r="B73" s="3" t="s">
        <v>98</v>
      </c>
      <c r="C73" s="3" t="s">
        <v>40</v>
      </c>
      <c r="D73" s="3" t="s">
        <v>193</v>
      </c>
      <c r="E73" s="4" t="s">
        <v>107</v>
      </c>
      <c r="F73" s="4" t="s">
        <v>108</v>
      </c>
    </row>
    <row r="74" spans="2:6" x14ac:dyDescent="0.25">
      <c r="B74" s="3" t="s">
        <v>99</v>
      </c>
      <c r="C74" s="3" t="s">
        <v>40</v>
      </c>
      <c r="D74" s="3" t="s">
        <v>194</v>
      </c>
      <c r="E74" s="4" t="s">
        <v>107</v>
      </c>
      <c r="F74" s="4" t="s">
        <v>108</v>
      </c>
    </row>
    <row r="75" spans="2:6" x14ac:dyDescent="0.25">
      <c r="B75" s="3" t="s">
        <v>95</v>
      </c>
      <c r="C75" s="3" t="s">
        <v>40</v>
      </c>
      <c r="D75" s="3" t="s">
        <v>195</v>
      </c>
      <c r="E75" s="4" t="s">
        <v>107</v>
      </c>
      <c r="F75" s="4" t="s">
        <v>108</v>
      </c>
    </row>
    <row r="76" spans="2:6" x14ac:dyDescent="0.25">
      <c r="B76" s="3" t="s">
        <v>196</v>
      </c>
      <c r="C76" s="3" t="s">
        <v>14</v>
      </c>
      <c r="D76" s="3" t="s">
        <v>197</v>
      </c>
      <c r="E76" s="4" t="s">
        <v>107</v>
      </c>
      <c r="F76" s="4" t="s">
        <v>108</v>
      </c>
    </row>
    <row r="77" spans="2:6" x14ac:dyDescent="0.25">
      <c r="B77" s="6" t="s">
        <v>84</v>
      </c>
      <c r="C77" s="3" t="s">
        <v>14</v>
      </c>
      <c r="D77" s="3" t="s">
        <v>198</v>
      </c>
      <c r="E77" s="4" t="s">
        <v>107</v>
      </c>
      <c r="F77" s="4" t="s">
        <v>108</v>
      </c>
    </row>
    <row r="78" spans="2:6" x14ac:dyDescent="0.25">
      <c r="B78" s="6" t="s">
        <v>76</v>
      </c>
      <c r="C78" s="3" t="s">
        <v>14</v>
      </c>
      <c r="D78" s="3" t="s">
        <v>199</v>
      </c>
      <c r="E78" s="4" t="s">
        <v>107</v>
      </c>
      <c r="F78" s="4" t="s">
        <v>108</v>
      </c>
    </row>
    <row r="79" spans="2:6" x14ac:dyDescent="0.25">
      <c r="B79" s="6" t="s">
        <v>79</v>
      </c>
      <c r="C79" s="3" t="s">
        <v>14</v>
      </c>
      <c r="D79" s="3" t="s">
        <v>200</v>
      </c>
      <c r="E79" s="4" t="s">
        <v>107</v>
      </c>
      <c r="F79" s="4" t="s">
        <v>108</v>
      </c>
    </row>
    <row r="80" spans="2:6" x14ac:dyDescent="0.25">
      <c r="B80" s="6" t="s">
        <v>201</v>
      </c>
      <c r="C80" s="3" t="s">
        <v>14</v>
      </c>
      <c r="D80" s="3" t="s">
        <v>202</v>
      </c>
      <c r="E80" s="4" t="s">
        <v>107</v>
      </c>
      <c r="F80" s="4" t="s">
        <v>108</v>
      </c>
    </row>
    <row r="81" spans="2:6" x14ac:dyDescent="0.25">
      <c r="B81" s="6" t="s">
        <v>81</v>
      </c>
      <c r="C81" s="3" t="s">
        <v>14</v>
      </c>
      <c r="D81" s="3" t="s">
        <v>203</v>
      </c>
      <c r="E81" s="4" t="s">
        <v>107</v>
      </c>
      <c r="F81" s="4" t="s">
        <v>108</v>
      </c>
    </row>
    <row r="82" spans="2:6" x14ac:dyDescent="0.25">
      <c r="B82" s="6" t="s">
        <v>204</v>
      </c>
      <c r="C82" s="3" t="s">
        <v>14</v>
      </c>
      <c r="D82" s="3" t="s">
        <v>205</v>
      </c>
      <c r="E82" s="4" t="s">
        <v>107</v>
      </c>
      <c r="F82" s="4" t="s">
        <v>108</v>
      </c>
    </row>
    <row r="83" spans="2:6" x14ac:dyDescent="0.25">
      <c r="B83" s="6" t="s">
        <v>82</v>
      </c>
      <c r="C83" s="3" t="s">
        <v>14</v>
      </c>
      <c r="D83" s="3" t="s">
        <v>206</v>
      </c>
      <c r="E83" s="4" t="s">
        <v>107</v>
      </c>
      <c r="F83" s="4" t="s">
        <v>108</v>
      </c>
    </row>
    <row r="84" spans="2:6" x14ac:dyDescent="0.25">
      <c r="B84" s="6" t="s">
        <v>86</v>
      </c>
      <c r="C84" s="3" t="s">
        <v>14</v>
      </c>
      <c r="D84" s="3" t="s">
        <v>207</v>
      </c>
      <c r="E84" s="4" t="s">
        <v>107</v>
      </c>
      <c r="F84" s="4" t="s">
        <v>108</v>
      </c>
    </row>
    <row r="85" spans="2:6" x14ac:dyDescent="0.25">
      <c r="B85" s="6" t="s">
        <v>85</v>
      </c>
      <c r="C85" s="3" t="s">
        <v>14</v>
      </c>
      <c r="D85" s="3" t="s">
        <v>208</v>
      </c>
      <c r="E85" s="4" t="s">
        <v>107</v>
      </c>
      <c r="F85" s="4" t="s">
        <v>108</v>
      </c>
    </row>
  </sheetData>
  <conditionalFormatting sqref="B39:B42">
    <cfRule type="duplicateValues" dxfId="5" priority="6"/>
  </conditionalFormatting>
  <conditionalFormatting sqref="B45:B57">
    <cfRule type="duplicateValues" dxfId="4" priority="5"/>
  </conditionalFormatting>
  <conditionalFormatting sqref="B58:B59">
    <cfRule type="duplicateValues" dxfId="3" priority="4"/>
  </conditionalFormatting>
  <conditionalFormatting sqref="B60:B62">
    <cfRule type="duplicateValues" dxfId="2" priority="3"/>
  </conditionalFormatting>
  <conditionalFormatting sqref="B63:B68">
    <cfRule type="duplicateValues" dxfId="1" priority="2"/>
  </conditionalFormatting>
  <conditionalFormatting sqref="B77:B85">
    <cfRule type="duplicateValues" dxfId="0" priority="1"/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Cameras</vt:lpstr>
      <vt:lpstr>Servers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Glaser Ondřej</dc:creator>
  <cp:lastModifiedBy>Glaser Ondřej</cp:lastModifiedBy>
  <dcterms:created xsi:type="dcterms:W3CDTF">2026-01-07T07:18:22Z</dcterms:created>
  <dcterms:modified xsi:type="dcterms:W3CDTF">2026-01-08T14:03:11Z</dcterms:modified>
</cp:coreProperties>
</file>